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70" yWindow="-10" windowWidth="19140" windowHeight="18360" tabRatio="796"/>
  </bookViews>
  <sheets>
    <sheet name="List1" sheetId="14" r:id="rId1"/>
    <sheet name="Rozvaděče" sheetId="19" r:id="rId2"/>
    <sheet name="Prvky MaR" sheetId="18" r:id="rId3"/>
    <sheet name="SOUHRN" sheetId="9" r:id="rId4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2" i="18" l="1"/>
  <c r="M26" i="18"/>
  <c r="K26" i="18"/>
  <c r="N26" i="18" l="1"/>
  <c r="K21" i="18" l="1"/>
  <c r="M21" i="18"/>
  <c r="N21" i="18" s="1"/>
  <c r="K13" i="18"/>
  <c r="M13" i="18"/>
  <c r="N13" i="18"/>
  <c r="M14" i="18"/>
  <c r="O20" i="19"/>
  <c r="P20" i="19" s="1"/>
  <c r="M20" i="19"/>
  <c r="M26" i="19"/>
  <c r="O26" i="19"/>
  <c r="P26" i="19" s="1"/>
  <c r="N14" i="18" l="1"/>
  <c r="K27" i="18"/>
  <c r="M33" i="18" l="1"/>
  <c r="K33" i="18"/>
  <c r="M30" i="18"/>
  <c r="K30" i="18"/>
  <c r="M20" i="18"/>
  <c r="K20" i="18"/>
  <c r="M19" i="18"/>
  <c r="K19" i="18"/>
  <c r="M18" i="18"/>
  <c r="K18" i="18"/>
  <c r="M17" i="18"/>
  <c r="K17" i="18"/>
  <c r="M16" i="18"/>
  <c r="K16" i="18"/>
  <c r="N16" i="18" s="1"/>
  <c r="M15" i="18"/>
  <c r="K15" i="18"/>
  <c r="M12" i="18"/>
  <c r="K12" i="18"/>
  <c r="M11" i="18"/>
  <c r="K11" i="18"/>
  <c r="M10" i="18"/>
  <c r="K10" i="18"/>
  <c r="M9" i="18"/>
  <c r="K9" i="18"/>
  <c r="M8" i="18"/>
  <c r="N8" i="18" s="1"/>
  <c r="M7" i="18"/>
  <c r="N7" i="18" s="1"/>
  <c r="M6" i="18"/>
  <c r="N6" i="18" s="1"/>
  <c r="M5" i="18"/>
  <c r="N5" i="18" s="1"/>
  <c r="M4" i="18"/>
  <c r="N4" i="18" s="1"/>
  <c r="O11" i="19"/>
  <c r="M11" i="19"/>
  <c r="O8" i="19"/>
  <c r="M8" i="19"/>
  <c r="M5" i="19"/>
  <c r="O5" i="19"/>
  <c r="P5" i="19" s="1"/>
  <c r="P8" i="19" l="1"/>
  <c r="N17" i="18"/>
  <c r="N30" i="18"/>
  <c r="N19" i="18"/>
  <c r="N20" i="18"/>
  <c r="N33" i="18"/>
  <c r="N18" i="18"/>
  <c r="N11" i="18"/>
  <c r="N10" i="18"/>
  <c r="N15" i="18"/>
  <c r="N12" i="18"/>
  <c r="N9" i="18"/>
  <c r="P11" i="19"/>
  <c r="O29" i="19"/>
  <c r="M29" i="19"/>
  <c r="O28" i="19"/>
  <c r="M28" i="19"/>
  <c r="O21" i="19"/>
  <c r="M21" i="19"/>
  <c r="O19" i="19"/>
  <c r="M19" i="19"/>
  <c r="O18" i="19"/>
  <c r="M18" i="19"/>
  <c r="O16" i="19"/>
  <c r="M16" i="19"/>
  <c r="O15" i="19"/>
  <c r="M15" i="19"/>
  <c r="O12" i="19"/>
  <c r="M12" i="19"/>
  <c r="O10" i="19"/>
  <c r="M10" i="19"/>
  <c r="O6" i="19"/>
  <c r="M6" i="19"/>
  <c r="P28" i="19" l="1"/>
  <c r="P12" i="19"/>
  <c r="P18" i="19"/>
  <c r="P29" i="19"/>
  <c r="P6" i="19"/>
  <c r="P15" i="19"/>
  <c r="P16" i="19"/>
  <c r="P21" i="19"/>
  <c r="P19" i="19"/>
  <c r="P10" i="19"/>
  <c r="K39" i="18" l="1"/>
  <c r="M39" i="18"/>
  <c r="K42" i="18"/>
  <c r="M42" i="18"/>
  <c r="N39" i="18" l="1"/>
  <c r="N42" i="18"/>
  <c r="M40" i="18"/>
  <c r="K40" i="18"/>
  <c r="M38" i="18"/>
  <c r="K38" i="18"/>
  <c r="M36" i="18"/>
  <c r="K36" i="18"/>
  <c r="M28" i="18"/>
  <c r="K28" i="18"/>
  <c r="M35" i="18"/>
  <c r="K35" i="18"/>
  <c r="M34" i="18"/>
  <c r="K34" i="18"/>
  <c r="M32" i="18"/>
  <c r="K32" i="18"/>
  <c r="K31" i="18"/>
  <c r="M31" i="18"/>
  <c r="M43" i="18"/>
  <c r="K43" i="18"/>
  <c r="M41" i="18"/>
  <c r="K41" i="18"/>
  <c r="M27" i="18"/>
  <c r="M25" i="18"/>
  <c r="K25" i="18"/>
  <c r="M31" i="19"/>
  <c r="O31" i="19"/>
  <c r="M33" i="19"/>
  <c r="O33" i="19"/>
  <c r="M22" i="19"/>
  <c r="O22" i="19"/>
  <c r="M17" i="19"/>
  <c r="O17" i="19"/>
  <c r="M24" i="19"/>
  <c r="O24" i="19"/>
  <c r="M25" i="19"/>
  <c r="O25" i="19"/>
  <c r="M14" i="19"/>
  <c r="O14" i="19"/>
  <c r="O4" i="19"/>
  <c r="M4" i="19"/>
  <c r="P33" i="19" l="1"/>
  <c r="N40" i="18"/>
  <c r="N34" i="18"/>
  <c r="N35" i="18"/>
  <c r="N36" i="18"/>
  <c r="N25" i="18"/>
  <c r="N38" i="18"/>
  <c r="N28" i="18"/>
  <c r="N32" i="18"/>
  <c r="N41" i="18"/>
  <c r="N31" i="18"/>
  <c r="N27" i="18"/>
  <c r="K44" i="18"/>
  <c r="N43" i="18"/>
  <c r="K22" i="18"/>
  <c r="M22" i="18"/>
  <c r="M44" i="18"/>
  <c r="P31" i="19"/>
  <c r="O34" i="19"/>
  <c r="M34" i="19"/>
  <c r="P24" i="19"/>
  <c r="P17" i="19"/>
  <c r="P25" i="19"/>
  <c r="P14" i="19"/>
  <c r="P22" i="19"/>
  <c r="P4" i="19"/>
  <c r="N44" i="18" l="1"/>
  <c r="F21" i="9" s="1"/>
  <c r="F20" i="9"/>
  <c r="P34" i="19"/>
  <c r="F19" i="9" s="1"/>
  <c r="F22" i="9" l="1"/>
  <c r="F33" i="9" s="1"/>
</calcChain>
</file>

<file path=xl/sharedStrings.xml><?xml version="1.0" encoding="utf-8"?>
<sst xmlns="http://schemas.openxmlformats.org/spreadsheetml/2006/main" count="270" uniqueCount="163">
  <si>
    <t>Kč/ks</t>
  </si>
  <si>
    <t>celkem</t>
  </si>
  <si>
    <t>pol.</t>
  </si>
  <si>
    <t>1.</t>
  </si>
  <si>
    <t>popis</t>
  </si>
  <si>
    <t>2.</t>
  </si>
  <si>
    <t>označení</t>
  </si>
  <si>
    <t>3.</t>
  </si>
  <si>
    <t>4.</t>
  </si>
  <si>
    <t>5.</t>
  </si>
  <si>
    <t>6.</t>
  </si>
  <si>
    <t>9.</t>
  </si>
  <si>
    <t>10.</t>
  </si>
  <si>
    <t xml:space="preserve"> </t>
  </si>
  <si>
    <t>Část projektu:</t>
  </si>
  <si>
    <t>Projekt vypracoval:</t>
  </si>
  <si>
    <t>Kamil BUNČEK</t>
  </si>
  <si>
    <t>Období zpracování:</t>
  </si>
  <si>
    <t>ROZPOČET - MAR</t>
  </si>
  <si>
    <t>13.</t>
  </si>
  <si>
    <t>14.</t>
  </si>
  <si>
    <t>15.</t>
  </si>
  <si>
    <t>16.</t>
  </si>
  <si>
    <t>17.</t>
  </si>
  <si>
    <t>8.</t>
  </si>
  <si>
    <t>11.</t>
  </si>
  <si>
    <t>12.</t>
  </si>
  <si>
    <t>18.</t>
  </si>
  <si>
    <t>19.</t>
  </si>
  <si>
    <t>Název akce:</t>
  </si>
  <si>
    <t>Číslo zakázky:</t>
  </si>
  <si>
    <t>Projektant profese:</t>
  </si>
  <si>
    <t>Stup.p.d.:</t>
  </si>
  <si>
    <t>7.</t>
  </si>
  <si>
    <t>Dokumentace skutečného provedení</t>
  </si>
  <si>
    <t>D.1.4.5 - Měření a regulace</t>
  </si>
  <si>
    <t>ks</t>
  </si>
  <si>
    <t>PROGRAMOVÉ VYBAVENÍ - aplikační SW</t>
  </si>
  <si>
    <t>FA</t>
  </si>
  <si>
    <t>Jistič B10/1</t>
  </si>
  <si>
    <t>KA</t>
  </si>
  <si>
    <t>TR24</t>
  </si>
  <si>
    <t>XC</t>
  </si>
  <si>
    <t>Servisní zásuvka DIN, 230V/16A</t>
  </si>
  <si>
    <t>Tlačítko SPÍNACÍ DIN (potvrzení poruchy) + modul</t>
  </si>
  <si>
    <t>DR 00</t>
  </si>
  <si>
    <t>Regulátor DDC, kompaktní řídící jednotka 8DI, 8DO, 8AI, 4AO</t>
  </si>
  <si>
    <t>20.</t>
  </si>
  <si>
    <t>21.</t>
  </si>
  <si>
    <t>22.</t>
  </si>
  <si>
    <t>23.</t>
  </si>
  <si>
    <t>24.</t>
  </si>
  <si>
    <t>MAR</t>
  </si>
  <si>
    <t>25.</t>
  </si>
  <si>
    <t>26.</t>
  </si>
  <si>
    <t>27.</t>
  </si>
  <si>
    <t>komplet</t>
  </si>
  <si>
    <t>m</t>
  </si>
  <si>
    <t>hod</t>
  </si>
  <si>
    <t>Mj</t>
  </si>
  <si>
    <t>Počet</t>
  </si>
  <si>
    <t>materiál</t>
  </si>
  <si>
    <t>montáž</t>
  </si>
  <si>
    <t>cena</t>
  </si>
  <si>
    <t xml:space="preserve">Drobný instalační a spojovací materíál (lišty, svorky, vývodky …)  </t>
  </si>
  <si>
    <t>Zkoušky, revize, atest</t>
  </si>
  <si>
    <t>bod</t>
  </si>
  <si>
    <t>PROGRAMOVÉ VYBAVENÍ - Instalace, testování</t>
  </si>
  <si>
    <t>SA</t>
  </si>
  <si>
    <t>Dod tech.</t>
  </si>
  <si>
    <t>Příložné čidlo teploty Ni1000/6180</t>
  </si>
  <si>
    <t>Kabelový žlab drátěný, ž. zinek, vč. Spojovacích a nosných prvků 50/50</t>
  </si>
  <si>
    <t>Trubka ohebná, nízká mech. Odolnost, d 20, vč příchytek</t>
  </si>
  <si>
    <t>Silový kabel CYKY 3Cx1,5</t>
  </si>
  <si>
    <t>Stíněný kabel JYTY 4x1</t>
  </si>
  <si>
    <t>Stíněný kabel JYStY 2x2x0,8</t>
  </si>
  <si>
    <t>Stíněný kabel JYStY 1x2x0,8</t>
  </si>
  <si>
    <t xml:space="preserve">Drobný instalační a spojovací materíál (lišty, krabice, pásky …)  </t>
  </si>
  <si>
    <t>Svorka uzemňovací ZS16 + Cu pásek</t>
  </si>
  <si>
    <t>Zatěsnění kabelového průchodu protipožární hmotou</t>
  </si>
  <si>
    <t>Cena (bez DPH)</t>
  </si>
  <si>
    <t>CELKOVÁ CENA  MAR (BEZ DPH)</t>
  </si>
  <si>
    <t>Propojovací prvky pospojování kabelových žlabů</t>
  </si>
  <si>
    <t>Zkoušky, výchozí revize, zaškolení</t>
  </si>
  <si>
    <t>SW</t>
  </si>
  <si>
    <t>HLAVNÍ VYPÍNAČ 40A/3 panel</t>
  </si>
  <si>
    <t>QV1</t>
  </si>
  <si>
    <t>KP</t>
  </si>
  <si>
    <t>HL</t>
  </si>
  <si>
    <t>Sestava rozvaděče MaR</t>
  </si>
  <si>
    <t>Provozní prvky řídícího systému MAR</t>
  </si>
  <si>
    <t>Montážní materíál pro MAR</t>
  </si>
  <si>
    <t>Napájecí zdroj spínaný, s aut. jištěním sek. 4,2A</t>
  </si>
  <si>
    <t>UP1</t>
  </si>
  <si>
    <t>Záložní zdroj bateriový 230V/600VA</t>
  </si>
  <si>
    <t>FiA</t>
  </si>
  <si>
    <t>Jistič s proudovým chráničem B10A/2P/0,03A</t>
  </si>
  <si>
    <t>Montážní konstrukce  6x27modulů DIN</t>
  </si>
  <si>
    <t>PROGRAMOVÉ VYBAVENÍ - SW webserver pro vzdálený přístup</t>
  </si>
  <si>
    <t>DM 01</t>
  </si>
  <si>
    <t>Jistič B6/1</t>
  </si>
  <si>
    <t>Modulová signálka žlutá 24VDC</t>
  </si>
  <si>
    <t>Venkovní/prostorové čidlo teploty Ni1000/6180</t>
  </si>
  <si>
    <t>Provozní prvky řídícího systému R-MAR</t>
  </si>
  <si>
    <t>Provozní prvky řídícího systému MAR - CELKEM</t>
  </si>
  <si>
    <t>Montážní materíál pro R-MAR</t>
  </si>
  <si>
    <t>Montážní materíál pro R-MAR - CELKEM</t>
  </si>
  <si>
    <t>Jímkové čidlo teploty Ni1000/6180</t>
  </si>
  <si>
    <t>Přímo ovládaný solenoidový ventily G3/8, cívka 230V</t>
  </si>
  <si>
    <t>Vodoměr doplňování G 1/2" s impulzním výstupem.</t>
  </si>
  <si>
    <t>Detektor uniku hořlavých plynů, dvou stupňový, 24VDC</t>
  </si>
  <si>
    <t>Detektor uniku plynu CO, dvou stupňový, 24VDC</t>
  </si>
  <si>
    <t>Čidlo zaplavení</t>
  </si>
  <si>
    <t xml:space="preserve">  </t>
  </si>
  <si>
    <t>Ovl. s bezpečnostním červenýmé tlačítkem STOP, na žlutém poli, aretované</t>
  </si>
  <si>
    <t>Silový kabel CYKY 5Cx1,5</t>
  </si>
  <si>
    <t>Stíněný kabel JYTY 2x1</t>
  </si>
  <si>
    <t>Čidlo tlaku 0..10bar/4..20mA/G1/2" + měřící ventil G1/2"</t>
  </si>
  <si>
    <t>28.</t>
  </si>
  <si>
    <t>29.</t>
  </si>
  <si>
    <t>30.</t>
  </si>
  <si>
    <t>31.</t>
  </si>
  <si>
    <t>32.</t>
  </si>
  <si>
    <t>33.</t>
  </si>
  <si>
    <t>34.</t>
  </si>
  <si>
    <t>35.</t>
  </si>
  <si>
    <t>Řídící systém plynové kotelny</t>
  </si>
  <si>
    <t>Lišta vkládací pro uložení vodičů 20x20mm</t>
  </si>
  <si>
    <t>STAVEBNÍ ÚPRAVY OBJEKTU</t>
  </si>
  <si>
    <t>HASIČSKÉ ZBROJNICE</t>
  </si>
  <si>
    <t>OSTRAVA – SLEZSKÁ OSTRAVA</t>
  </si>
  <si>
    <t>Místo stavby:</t>
  </si>
  <si>
    <t>Ostrava – Slezská Ostrava, Heřmanice</t>
  </si>
  <si>
    <t>Investor:</t>
  </si>
  <si>
    <t>SMO - MOb Slezská Ostrava</t>
  </si>
  <si>
    <t>Těšínská 138/35, 710 16, Ostrava – Slezská Ostrava</t>
  </si>
  <si>
    <t>P2021-26</t>
  </si>
  <si>
    <t>D1.4.5  – MĚŘENÍ A REGULACE</t>
  </si>
  <si>
    <t>Dokumentace pro provádění stavby</t>
  </si>
  <si>
    <t xml:space="preserve"> 05-2021</t>
  </si>
  <si>
    <t>Jistič C4/1</t>
  </si>
  <si>
    <t>KM</t>
  </si>
  <si>
    <t>Pomocný stykač 2P/16A/24VDC (LED)</t>
  </si>
  <si>
    <t>Sestava rozvaděče R-MAR</t>
  </si>
  <si>
    <t>Sestava rozvaděče R-MAR - CELKEM</t>
  </si>
  <si>
    <t>Rozšiřující modul - 8RDO (RELE 4A), 8UI (analog IN 0-10V, Ni1000, 0..20mA)</t>
  </si>
  <si>
    <t>disp. 122x32b, rozhraní RS485, Eth., webserver, GSM modem</t>
  </si>
  <si>
    <t>FU</t>
  </si>
  <si>
    <t>Výklopné pojistkové pouzdro + pojistka T0,5A</t>
  </si>
  <si>
    <t>Rele s paticí 2P/8A/230VAC (LED signal + ruč. Ovladač)</t>
  </si>
  <si>
    <t>Rele s paticí 2P/8A/24VDC (LED signal + ruč. Ovladač)</t>
  </si>
  <si>
    <t>Oceloplechová rozvodnice nástěnná 800x600x260 / IP66 + PŘÍSL.</t>
  </si>
  <si>
    <t>Oběhové čerpadlo 230V</t>
  </si>
  <si>
    <t>Teplovzdušná jednotka 230V</t>
  </si>
  <si>
    <t>(zapojení)</t>
  </si>
  <si>
    <t>Servopohon řízení teploty 24VDC/0..10V</t>
  </si>
  <si>
    <t>Servopohon řízení teploty 24VDC/3. bodový</t>
  </si>
  <si>
    <t>Plynový kotel, řízení 0..10V, nap. 230V</t>
  </si>
  <si>
    <t>Nástěnný LCD ovl. (programovatelný) Dotykový, RS485, Měření teploty prostoru</t>
  </si>
  <si>
    <t>SW aplikace LCD ovl.</t>
  </si>
  <si>
    <t>Zásuvka nástěnná 230V/16A/IP44</t>
  </si>
  <si>
    <t>Kabelová spona PVC (max 8 kabelů)</t>
  </si>
  <si>
    <t>Vodič pro pospojování CYA4 zelenožlutý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</si>
</sst>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General_)"/>
  </numFmts>
  <fonts count="26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i/>
      <sz val="10"/>
      <name val="Arial CE"/>
      <charset val="238"/>
    </font>
    <font>
      <i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b/>
      <u/>
      <sz val="12"/>
      <name val="Arial CE"/>
      <family val="2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indexed="12"/>
      <name val="Arial CE"/>
      <family val="2"/>
      <charset val="238"/>
    </font>
    <font>
      <sz val="14"/>
      <name val="Arial CE"/>
      <family val="2"/>
      <charset val="238"/>
    </font>
    <font>
      <sz val="10"/>
      <color indexed="62"/>
      <name val="Arial CE"/>
      <family val="2"/>
      <charset val="238"/>
    </font>
    <font>
      <b/>
      <sz val="26"/>
      <color indexed="62"/>
      <name val="Arial CE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 CE"/>
      <charset val="238"/>
    </font>
    <font>
      <sz val="14"/>
      <name val="Arial"/>
      <family val="2"/>
      <charset val="238"/>
    </font>
    <font>
      <sz val="9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12"/>
      <color rgb="FF000080"/>
      <name val="Arial"/>
      <family val="2"/>
      <charset val="238"/>
    </font>
    <font>
      <b/>
      <sz val="14"/>
      <name val="Arial CE"/>
      <charset val="238"/>
    </font>
    <font>
      <sz val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0" xfId="0" applyBorder="1"/>
    <xf numFmtId="0" fontId="0" fillId="0" borderId="6" xfId="0" applyBorder="1"/>
    <xf numFmtId="0" fontId="4" fillId="0" borderId="0" xfId="0" applyFont="1"/>
    <xf numFmtId="0" fontId="4" fillId="0" borderId="0" xfId="0" applyFont="1" applyBorder="1"/>
    <xf numFmtId="0" fontId="5" fillId="0" borderId="0" xfId="0" applyFont="1"/>
    <xf numFmtId="0" fontId="5" fillId="0" borderId="5" xfId="0" applyFont="1" applyBorder="1"/>
    <xf numFmtId="0" fontId="5" fillId="0" borderId="0" xfId="0" applyFont="1" applyBorder="1"/>
    <xf numFmtId="0" fontId="0" fillId="0" borderId="7" xfId="0" applyBorder="1"/>
    <xf numFmtId="0" fontId="4" fillId="0" borderId="6" xfId="0" applyFont="1" applyBorder="1"/>
    <xf numFmtId="164" fontId="0" fillId="0" borderId="0" xfId="0" applyNumberFormat="1" applyBorder="1"/>
    <xf numFmtId="0" fontId="1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4" fontId="8" fillId="0" borderId="0" xfId="0" applyNumberFormat="1" applyFont="1"/>
    <xf numFmtId="164" fontId="8" fillId="0" borderId="0" xfId="0" applyNumberFormat="1" applyFont="1" applyBorder="1"/>
    <xf numFmtId="164" fontId="0" fillId="0" borderId="3" xfId="0" applyNumberFormat="1" applyBorder="1"/>
    <xf numFmtId="164" fontId="8" fillId="0" borderId="1" xfId="0" applyNumberFormat="1" applyFont="1" applyBorder="1"/>
    <xf numFmtId="164" fontId="0" fillId="0" borderId="2" xfId="0" applyNumberFormat="1" applyBorder="1"/>
    <xf numFmtId="0" fontId="9" fillId="0" borderId="0" xfId="0" applyFont="1"/>
    <xf numFmtId="0" fontId="10" fillId="0" borderId="0" xfId="0" applyFont="1"/>
    <xf numFmtId="17" fontId="0" fillId="0" borderId="0" xfId="0" applyNumberFormat="1" applyAlignment="1">
      <alignment horizontal="left"/>
    </xf>
    <xf numFmtId="0" fontId="11" fillId="0" borderId="0" xfId="0" applyFont="1"/>
    <xf numFmtId="164" fontId="8" fillId="0" borderId="3" xfId="0" applyNumberFormat="1" applyFont="1" applyBorder="1"/>
    <xf numFmtId="0" fontId="12" fillId="0" borderId="0" xfId="0" applyFont="1"/>
    <xf numFmtId="0" fontId="13" fillId="0" borderId="0" xfId="0" applyFont="1"/>
    <xf numFmtId="0" fontId="0" fillId="0" borderId="8" xfId="0" applyBorder="1"/>
    <xf numFmtId="0" fontId="0" fillId="0" borderId="9" xfId="0" applyBorder="1"/>
    <xf numFmtId="164" fontId="8" fillId="0" borderId="9" xfId="0" applyNumberFormat="1" applyFont="1" applyBorder="1"/>
    <xf numFmtId="164" fontId="0" fillId="0" borderId="10" xfId="0" applyNumberFormat="1" applyBorder="1"/>
    <xf numFmtId="0" fontId="0" fillId="0" borderId="11" xfId="0" applyBorder="1"/>
    <xf numFmtId="164" fontId="0" fillId="0" borderId="12" xfId="0" applyNumberFormat="1" applyBorder="1"/>
    <xf numFmtId="0" fontId="0" fillId="0" borderId="13" xfId="0" applyBorder="1"/>
    <xf numFmtId="0" fontId="0" fillId="0" borderId="14" xfId="0" applyBorder="1"/>
    <xf numFmtId="164" fontId="8" fillId="0" borderId="14" xfId="0" applyNumberFormat="1" applyFont="1" applyBorder="1"/>
    <xf numFmtId="164" fontId="0" fillId="0" borderId="15" xfId="0" applyNumberFormat="1" applyBorder="1"/>
    <xf numFmtId="0" fontId="9" fillId="0" borderId="9" xfId="0" applyFont="1" applyBorder="1"/>
    <xf numFmtId="0" fontId="9" fillId="0" borderId="14" xfId="0" applyFont="1" applyBorder="1"/>
    <xf numFmtId="0" fontId="0" fillId="0" borderId="16" xfId="0" applyBorder="1"/>
    <xf numFmtId="0" fontId="0" fillId="0" borderId="17" xfId="0" applyBorder="1"/>
    <xf numFmtId="0" fontId="7" fillId="0" borderId="17" xfId="0" applyFont="1" applyBorder="1"/>
    <xf numFmtId="164" fontId="8" fillId="0" borderId="17" xfId="0" applyNumberFormat="1" applyFont="1" applyBorder="1"/>
    <xf numFmtId="164" fontId="6" fillId="0" borderId="18" xfId="0" applyNumberFormat="1" applyFont="1" applyBorder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0" xfId="0" applyFont="1" applyFill="1" applyBorder="1"/>
    <xf numFmtId="0" fontId="0" fillId="0" borderId="0" xfId="0" applyFill="1" applyBorder="1"/>
    <xf numFmtId="164" fontId="0" fillId="0" borderId="3" xfId="0" applyNumberFormat="1" applyFont="1" applyBorder="1"/>
    <xf numFmtId="0" fontId="19" fillId="0" borderId="0" xfId="0" applyFont="1"/>
    <xf numFmtId="0" fontId="0" fillId="0" borderId="0" xfId="0" applyFill="1"/>
    <xf numFmtId="164" fontId="2" fillId="0" borderId="0" xfId="0" applyNumberFormat="1" applyFont="1" applyBorder="1" applyAlignment="1">
      <alignment horizontal="right"/>
    </xf>
    <xf numFmtId="0" fontId="0" fillId="0" borderId="5" xfId="0" applyFill="1" applyBorder="1"/>
    <xf numFmtId="0" fontId="0" fillId="0" borderId="5" xfId="0" applyNumberFormat="1" applyBorder="1"/>
    <xf numFmtId="0" fontId="0" fillId="0" borderId="3" xfId="0" applyFill="1" applyBorder="1"/>
    <xf numFmtId="0" fontId="0" fillId="0" borderId="6" xfId="0" applyFill="1" applyBorder="1"/>
    <xf numFmtId="0" fontId="4" fillId="0" borderId="0" xfId="0" applyFont="1" applyFill="1"/>
    <xf numFmtId="0" fontId="0" fillId="0" borderId="0" xfId="0" applyNumberFormat="1" applyBorder="1"/>
    <xf numFmtId="0" fontId="3" fillId="0" borderId="6" xfId="0" applyFont="1" applyBorder="1"/>
    <xf numFmtId="0" fontId="3" fillId="0" borderId="6" xfId="0" applyFont="1" applyFill="1" applyBorder="1"/>
    <xf numFmtId="0" fontId="5" fillId="0" borderId="5" xfId="0" applyFont="1" applyFill="1" applyBorder="1" applyAlignment="1">
      <alignment horizontal="right"/>
    </xf>
    <xf numFmtId="0" fontId="4" fillId="0" borderId="0" xfId="0" applyFont="1" applyFill="1" applyBorder="1"/>
    <xf numFmtId="164" fontId="20" fillId="0" borderId="3" xfId="0" applyNumberFormat="1" applyFont="1" applyBorder="1"/>
    <xf numFmtId="0" fontId="0" fillId="0" borderId="21" xfId="0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0" fontId="2" fillId="2" borderId="19" xfId="0" applyFont="1" applyFill="1" applyBorder="1"/>
    <xf numFmtId="0" fontId="2" fillId="2" borderId="20" xfId="0" applyFont="1" applyFill="1" applyBorder="1"/>
    <xf numFmtId="0" fontId="2" fillId="2" borderId="22" xfId="0" applyFont="1" applyFill="1" applyBorder="1"/>
    <xf numFmtId="0" fontId="2" fillId="2" borderId="7" xfId="0" applyFont="1" applyFill="1" applyBorder="1"/>
    <xf numFmtId="0" fontId="2" fillId="2" borderId="1" xfId="0" applyFont="1" applyFill="1" applyBorder="1"/>
    <xf numFmtId="0" fontId="2" fillId="2" borderId="2" xfId="0" applyFont="1" applyFill="1" applyBorder="1"/>
    <xf numFmtId="164" fontId="2" fillId="2" borderId="19" xfId="0" applyNumberFormat="1" applyFont="1" applyFill="1" applyBorder="1" applyAlignment="1">
      <alignment horizontal="right"/>
    </xf>
    <xf numFmtId="164" fontId="2" fillId="2" borderId="7" xfId="0" applyNumberFormat="1" applyFont="1" applyFill="1" applyBorder="1" applyAlignment="1">
      <alignment horizontal="right"/>
    </xf>
    <xf numFmtId="0" fontId="2" fillId="2" borderId="21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21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0" fillId="3" borderId="0" xfId="0" applyFill="1" applyBorder="1"/>
    <xf numFmtId="0" fontId="0" fillId="3" borderId="22" xfId="0" applyFill="1" applyBorder="1"/>
    <xf numFmtId="0" fontId="0" fillId="3" borderId="23" xfId="0" applyFill="1" applyBorder="1"/>
    <xf numFmtId="0" fontId="0" fillId="3" borderId="24" xfId="0" applyFill="1" applyBorder="1"/>
    <xf numFmtId="0" fontId="21" fillId="3" borderId="24" xfId="0" applyFont="1" applyFill="1" applyBorder="1"/>
    <xf numFmtId="164" fontId="0" fillId="3" borderId="24" xfId="0" applyNumberFormat="1" applyFill="1" applyBorder="1"/>
    <xf numFmtId="0" fontId="0" fillId="3" borderId="25" xfId="0" applyFill="1" applyBorder="1"/>
    <xf numFmtId="0" fontId="20" fillId="0" borderId="3" xfId="0" applyFont="1" applyFill="1" applyBorder="1"/>
    <xf numFmtId="0" fontId="20" fillId="0" borderId="5" xfId="0" applyFont="1" applyFill="1" applyBorder="1"/>
    <xf numFmtId="0" fontId="20" fillId="0" borderId="6" xfId="0" applyFont="1" applyFill="1" applyBorder="1"/>
    <xf numFmtId="0" fontId="20" fillId="0" borderId="5" xfId="0" applyFont="1" applyBorder="1"/>
    <xf numFmtId="0" fontId="20" fillId="3" borderId="24" xfId="0" applyFont="1" applyFill="1" applyBorder="1"/>
    <xf numFmtId="164" fontId="20" fillId="0" borderId="6" xfId="0" applyNumberFormat="1" applyFont="1" applyBorder="1"/>
    <xf numFmtId="0" fontId="20" fillId="0" borderId="6" xfId="0" applyFont="1" applyBorder="1"/>
    <xf numFmtId="164" fontId="21" fillId="3" borderId="24" xfId="0" applyNumberFormat="1" applyFont="1" applyFill="1" applyBorder="1"/>
    <xf numFmtId="0" fontId="0" fillId="0" borderId="25" xfId="0" applyBorder="1"/>
    <xf numFmtId="0" fontId="21" fillId="3" borderId="20" xfId="0" applyFont="1" applyFill="1" applyBorder="1"/>
    <xf numFmtId="0" fontId="0" fillId="3" borderId="20" xfId="0" applyFill="1" applyBorder="1"/>
    <xf numFmtId="0" fontId="20" fillId="3" borderId="20" xfId="0" applyFont="1" applyFill="1" applyBorder="1"/>
    <xf numFmtId="164" fontId="21" fillId="3" borderId="20" xfId="0" applyNumberFormat="1" applyFont="1" applyFill="1" applyBorder="1"/>
    <xf numFmtId="0" fontId="0" fillId="0" borderId="24" xfId="0" applyBorder="1"/>
    <xf numFmtId="0" fontId="4" fillId="0" borderId="24" xfId="0" applyFont="1" applyBorder="1"/>
    <xf numFmtId="0" fontId="0" fillId="0" borderId="24" xfId="0" applyFill="1" applyBorder="1"/>
    <xf numFmtId="164" fontId="0" fillId="0" borderId="24" xfId="0" applyNumberFormat="1" applyBorder="1"/>
    <xf numFmtId="165" fontId="3" fillId="0" borderId="6" xfId="0" applyNumberFormat="1" applyFont="1" applyBorder="1" applyAlignment="1" applyProtection="1">
      <alignment horizontal="left"/>
    </xf>
    <xf numFmtId="0" fontId="21" fillId="3" borderId="5" xfId="0" applyFont="1" applyFill="1" applyBorder="1"/>
    <xf numFmtId="0" fontId="1" fillId="3" borderId="0" xfId="0" applyFont="1" applyFill="1" applyBorder="1"/>
    <xf numFmtId="164" fontId="8" fillId="3" borderId="0" xfId="0" applyNumberFormat="1" applyFont="1" applyFill="1"/>
    <xf numFmtId="164" fontId="8" fillId="3" borderId="3" xfId="0" applyNumberFormat="1" applyFont="1" applyFill="1" applyBorder="1"/>
    <xf numFmtId="164" fontId="8" fillId="3" borderId="0" xfId="0" applyNumberFormat="1" applyFont="1" applyFill="1" applyBorder="1"/>
    <xf numFmtId="0" fontId="0" fillId="0" borderId="0" xfId="0" applyFont="1" applyBorder="1"/>
    <xf numFmtId="164" fontId="22" fillId="3" borderId="3" xfId="0" applyNumberFormat="1" applyFont="1" applyFill="1" applyBorder="1"/>
    <xf numFmtId="0" fontId="23" fillId="0" borderId="0" xfId="0" applyFont="1"/>
    <xf numFmtId="0" fontId="0" fillId="0" borderId="21" xfId="0" applyBorder="1"/>
    <xf numFmtId="0" fontId="3" fillId="0" borderId="0" xfId="0" applyFont="1" applyFill="1" applyBorder="1"/>
    <xf numFmtId="0" fontId="18" fillId="0" borderId="5" xfId="0" applyFont="1" applyBorder="1"/>
    <xf numFmtId="0" fontId="18" fillId="0" borderId="21" xfId="0" applyFont="1" applyBorder="1"/>
    <xf numFmtId="0" fontId="18" fillId="0" borderId="5" xfId="0" applyFont="1" applyFill="1" applyBorder="1"/>
    <xf numFmtId="0" fontId="18" fillId="0" borderId="4" xfId="0" applyFont="1" applyBorder="1"/>
    <xf numFmtId="0" fontId="2" fillId="2" borderId="19" xfId="0" applyFont="1" applyFill="1" applyBorder="1" applyAlignment="1">
      <alignment horizontal="right"/>
    </xf>
    <xf numFmtId="0" fontId="2" fillId="2" borderId="7" xfId="0" applyFont="1" applyFill="1" applyBorder="1" applyAlignment="1">
      <alignment horizontal="right"/>
    </xf>
    <xf numFmtId="0" fontId="0" fillId="3" borderId="23" xfId="0" applyFill="1" applyBorder="1" applyAlignment="1">
      <alignment horizontal="right"/>
    </xf>
    <xf numFmtId="0" fontId="0" fillId="0" borderId="5" xfId="0" applyBorder="1" applyAlignment="1">
      <alignment horizontal="right"/>
    </xf>
    <xf numFmtId="0" fontId="5" fillId="0" borderId="5" xfId="0" applyFont="1" applyBorder="1" applyAlignment="1">
      <alignment horizontal="right"/>
    </xf>
    <xf numFmtId="0" fontId="0" fillId="3" borderId="19" xfId="0" applyFill="1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0" xfId="0" applyAlignment="1">
      <alignment horizontal="right"/>
    </xf>
    <xf numFmtId="165" fontId="3" fillId="0" borderId="0" xfId="0" applyNumberFormat="1" applyFont="1" applyBorder="1" applyAlignment="1" applyProtection="1">
      <alignment horizontal="left"/>
    </xf>
    <xf numFmtId="16" fontId="0" fillId="0" borderId="5" xfId="0" applyNumberFormat="1" applyBorder="1"/>
    <xf numFmtId="0" fontId="0" fillId="4" borderId="5" xfId="0" applyFill="1" applyBorder="1"/>
    <xf numFmtId="0" fontId="24" fillId="0" borderId="0" xfId="0" applyFont="1"/>
    <xf numFmtId="0" fontId="25" fillId="0" borderId="0" xfId="0" applyFont="1"/>
    <xf numFmtId="0" fontId="2" fillId="2" borderId="4" xfId="0" applyFont="1" applyFill="1" applyBorder="1" applyAlignment="1">
      <alignment horizontal="center"/>
    </xf>
    <xf numFmtId="0" fontId="0" fillId="0" borderId="5" xfId="0" applyNumberForma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F45"/>
  <sheetViews>
    <sheetView tabSelected="1" zoomScale="70" zoomScaleNormal="70" workbookViewId="0">
      <selection activeCell="D55" sqref="D55"/>
    </sheetView>
  </sheetViews>
  <sheetFormatPr defaultRowHeight="12.5" x14ac:dyDescent="0.25"/>
  <cols>
    <col min="2" max="2" width="13.81640625" customWidth="1"/>
    <col min="7" max="7" width="6.7265625" customWidth="1"/>
  </cols>
  <sheetData>
    <row r="9" spans="3:3" s="31" customFormat="1" x14ac:dyDescent="0.25"/>
    <row r="10" spans="3:3" s="31" customFormat="1" x14ac:dyDescent="0.25"/>
    <row r="11" spans="3:3" s="31" customFormat="1" x14ac:dyDescent="0.25"/>
    <row r="12" spans="3:3" s="31" customFormat="1" ht="32.5" x14ac:dyDescent="0.65">
      <c r="C12" s="32" t="s">
        <v>18</v>
      </c>
    </row>
    <row r="22" spans="1:6" ht="20" x14ac:dyDescent="0.4">
      <c r="A22" s="52" t="s">
        <v>29</v>
      </c>
      <c r="C22" s="50" t="s">
        <v>128</v>
      </c>
    </row>
    <row r="23" spans="1:6" ht="20" x14ac:dyDescent="0.4">
      <c r="C23" s="50" t="s">
        <v>129</v>
      </c>
    </row>
    <row r="24" spans="1:6" ht="20" x14ac:dyDescent="0.4">
      <c r="A24" s="52"/>
      <c r="B24" s="29"/>
      <c r="C24" s="50" t="s">
        <v>130</v>
      </c>
      <c r="D24" s="29"/>
      <c r="E24" s="29"/>
      <c r="F24" s="29"/>
    </row>
    <row r="25" spans="1:6" s="29" customFormat="1" ht="18" customHeight="1" x14ac:dyDescent="0.4">
      <c r="A25"/>
      <c r="B25"/>
      <c r="C25" s="137"/>
      <c r="D25"/>
      <c r="E25"/>
      <c r="F25"/>
    </row>
    <row r="26" spans="1:6" ht="17.5" x14ac:dyDescent="0.35">
      <c r="A26" s="52" t="s">
        <v>131</v>
      </c>
      <c r="C26" s="57" t="s">
        <v>132</v>
      </c>
    </row>
    <row r="27" spans="1:6" ht="15.5" x14ac:dyDescent="0.35">
      <c r="C27" s="138"/>
    </row>
    <row r="28" spans="1:6" ht="18" x14ac:dyDescent="0.4">
      <c r="C28" s="137"/>
    </row>
    <row r="29" spans="1:6" ht="18" x14ac:dyDescent="0.4">
      <c r="A29" s="52"/>
      <c r="C29" s="51"/>
    </row>
    <row r="30" spans="1:6" ht="18" x14ac:dyDescent="0.4">
      <c r="A30" s="52" t="s">
        <v>133</v>
      </c>
      <c r="C30" s="51" t="s">
        <v>134</v>
      </c>
    </row>
    <row r="31" spans="1:6" ht="15.5" x14ac:dyDescent="0.35">
      <c r="C31" s="138" t="s">
        <v>135</v>
      </c>
    </row>
    <row r="32" spans="1:6" x14ac:dyDescent="0.25">
      <c r="A32" t="s">
        <v>13</v>
      </c>
    </row>
    <row r="33" spans="1:3" ht="15.5" x14ac:dyDescent="0.35">
      <c r="A33" s="53" t="s">
        <v>30</v>
      </c>
      <c r="C33" s="52" t="s">
        <v>136</v>
      </c>
    </row>
    <row r="35" spans="1:3" ht="15.5" x14ac:dyDescent="0.35">
      <c r="A35" s="1" t="s">
        <v>14</v>
      </c>
      <c r="C35" s="52" t="s">
        <v>137</v>
      </c>
    </row>
    <row r="36" spans="1:3" ht="15.5" x14ac:dyDescent="0.35">
      <c r="A36" s="1" t="s">
        <v>32</v>
      </c>
      <c r="C36" s="27" t="s">
        <v>138</v>
      </c>
    </row>
    <row r="38" spans="1:3" ht="13" x14ac:dyDescent="0.3">
      <c r="A38" s="1" t="s">
        <v>31</v>
      </c>
      <c r="C38" t="s">
        <v>16</v>
      </c>
    </row>
    <row r="39" spans="1:3" ht="13" x14ac:dyDescent="0.3">
      <c r="A39" s="1" t="s">
        <v>15</v>
      </c>
      <c r="C39" t="s">
        <v>16</v>
      </c>
    </row>
    <row r="40" spans="1:3" ht="13" x14ac:dyDescent="0.3">
      <c r="A40" s="1" t="s">
        <v>17</v>
      </c>
      <c r="C40" s="28" t="s">
        <v>139</v>
      </c>
    </row>
    <row r="41" spans="1:3" ht="15.5" x14ac:dyDescent="0.35">
      <c r="A41" s="1"/>
      <c r="C41" s="119"/>
    </row>
    <row r="43" spans="1:3" ht="13" x14ac:dyDescent="0.3">
      <c r="A43" s="1"/>
    </row>
    <row r="44" spans="1:3" ht="13" x14ac:dyDescent="0.3">
      <c r="A44" s="1"/>
    </row>
    <row r="45" spans="1:3" ht="13" x14ac:dyDescent="0.3">
      <c r="A45" s="1"/>
      <c r="C45" s="28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9"/>
  <sheetViews>
    <sheetView zoomScale="90" zoomScaleNormal="90" workbookViewId="0">
      <selection activeCell="K58" sqref="K58"/>
    </sheetView>
  </sheetViews>
  <sheetFormatPr defaultRowHeight="13" x14ac:dyDescent="0.3"/>
  <cols>
    <col min="1" max="1" width="0.7265625" customWidth="1"/>
    <col min="2" max="2" width="6.1796875" style="133" customWidth="1"/>
    <col min="3" max="3" width="6.36328125" customWidth="1"/>
    <col min="4" max="4" width="4.54296875" customWidth="1"/>
    <col min="5" max="5" width="9.1796875" style="10" customWidth="1"/>
    <col min="8" max="8" width="15.54296875" customWidth="1"/>
    <col min="9" max="9" width="30.1796875" customWidth="1"/>
    <col min="10" max="10" width="5.1796875" style="58" customWidth="1"/>
    <col min="11" max="11" width="7.1796875" style="58" customWidth="1"/>
    <col min="12" max="12" width="7.453125" customWidth="1"/>
    <col min="13" max="13" width="8" customWidth="1"/>
    <col min="14" max="15" width="7.453125" customWidth="1"/>
    <col min="16" max="16" width="14.54296875" style="2" customWidth="1"/>
    <col min="17" max="17" width="1.1796875" customWidth="1"/>
    <col min="18" max="19" width="0.7265625" customWidth="1"/>
    <col min="20" max="20" width="6.1796875" style="8" customWidth="1"/>
    <col min="21" max="21" width="10.81640625" style="8" customWidth="1"/>
    <col min="22" max="22" width="24.453125" style="14" customWidth="1"/>
    <col min="23" max="23" width="9.1796875" style="11" customWidth="1"/>
    <col min="24" max="26" width="9.1796875" style="8" customWidth="1"/>
    <col min="27" max="27" width="21.1796875" style="8" customWidth="1"/>
    <col min="28" max="28" width="16.7265625" style="8" customWidth="1"/>
    <col min="29" max="29" width="4.54296875" style="8" customWidth="1"/>
    <col min="30" max="30" width="9.453125" style="8" customWidth="1"/>
    <col min="31" max="31" width="15" style="17" customWidth="1"/>
    <col min="32" max="32" width="0.81640625" style="8" customWidth="1"/>
    <col min="33" max="33" width="9.1796875" style="8" customWidth="1"/>
    <col min="260" max="260" width="0.7265625" customWidth="1"/>
    <col min="261" max="261" width="6.1796875" customWidth="1"/>
    <col min="262" max="262" width="10.81640625" customWidth="1"/>
    <col min="263" max="263" width="24.453125" customWidth="1"/>
    <col min="264" max="264" width="9.1796875" customWidth="1"/>
    <col min="267" max="267" width="15.54296875" customWidth="1"/>
    <col min="268" max="268" width="15.1796875" customWidth="1"/>
    <col min="269" max="269" width="14.1796875" customWidth="1"/>
    <col min="270" max="270" width="4.54296875" customWidth="1"/>
    <col min="271" max="271" width="9.453125" customWidth="1"/>
    <col min="272" max="272" width="14.54296875" customWidth="1"/>
    <col min="273" max="273" width="1.1796875" customWidth="1"/>
    <col min="274" max="275" width="0.7265625" customWidth="1"/>
    <col min="276" max="276" width="6.1796875" customWidth="1"/>
    <col min="277" max="277" width="10.81640625" customWidth="1"/>
    <col min="278" max="278" width="24.453125" customWidth="1"/>
    <col min="279" max="282" width="9.1796875" customWidth="1"/>
    <col min="283" max="283" width="21.1796875" customWidth="1"/>
    <col min="284" max="284" width="16.7265625" customWidth="1"/>
    <col min="285" max="285" width="4.54296875" customWidth="1"/>
    <col min="286" max="286" width="9.453125" customWidth="1"/>
    <col min="287" max="287" width="15" customWidth="1"/>
    <col min="288" max="288" width="0.81640625" customWidth="1"/>
    <col min="289" max="289" width="9.1796875" customWidth="1"/>
    <col min="516" max="516" width="0.7265625" customWidth="1"/>
    <col min="517" max="517" width="6.1796875" customWidth="1"/>
    <col min="518" max="518" width="10.81640625" customWidth="1"/>
    <col min="519" max="519" width="24.453125" customWidth="1"/>
    <col min="520" max="520" width="9.1796875" customWidth="1"/>
    <col min="523" max="523" width="15.54296875" customWidth="1"/>
    <col min="524" max="524" width="15.1796875" customWidth="1"/>
    <col min="525" max="525" width="14.1796875" customWidth="1"/>
    <col min="526" max="526" width="4.54296875" customWidth="1"/>
    <col min="527" max="527" width="9.453125" customWidth="1"/>
    <col min="528" max="528" width="14.54296875" customWidth="1"/>
    <col min="529" max="529" width="1.1796875" customWidth="1"/>
    <col min="530" max="531" width="0.7265625" customWidth="1"/>
    <col min="532" max="532" width="6.1796875" customWidth="1"/>
    <col min="533" max="533" width="10.81640625" customWidth="1"/>
    <col min="534" max="534" width="24.453125" customWidth="1"/>
    <col min="535" max="538" width="9.1796875" customWidth="1"/>
    <col min="539" max="539" width="21.1796875" customWidth="1"/>
    <col min="540" max="540" width="16.7265625" customWidth="1"/>
    <col min="541" max="541" width="4.54296875" customWidth="1"/>
    <col min="542" max="542" width="9.453125" customWidth="1"/>
    <col min="543" max="543" width="15" customWidth="1"/>
    <col min="544" max="544" width="0.81640625" customWidth="1"/>
    <col min="545" max="545" width="9.1796875" customWidth="1"/>
    <col min="772" max="772" width="0.7265625" customWidth="1"/>
    <col min="773" max="773" width="6.1796875" customWidth="1"/>
    <col min="774" max="774" width="10.81640625" customWidth="1"/>
    <col min="775" max="775" width="24.453125" customWidth="1"/>
    <col min="776" max="776" width="9.1796875" customWidth="1"/>
    <col min="779" max="779" width="15.54296875" customWidth="1"/>
    <col min="780" max="780" width="15.1796875" customWidth="1"/>
    <col min="781" max="781" width="14.1796875" customWidth="1"/>
    <col min="782" max="782" width="4.54296875" customWidth="1"/>
    <col min="783" max="783" width="9.453125" customWidth="1"/>
    <col min="784" max="784" width="14.54296875" customWidth="1"/>
    <col min="785" max="785" width="1.1796875" customWidth="1"/>
    <col min="786" max="787" width="0.7265625" customWidth="1"/>
    <col min="788" max="788" width="6.1796875" customWidth="1"/>
    <col min="789" max="789" width="10.81640625" customWidth="1"/>
    <col min="790" max="790" width="24.453125" customWidth="1"/>
    <col min="791" max="794" width="9.1796875" customWidth="1"/>
    <col min="795" max="795" width="21.1796875" customWidth="1"/>
    <col min="796" max="796" width="16.7265625" customWidth="1"/>
    <col min="797" max="797" width="4.54296875" customWidth="1"/>
    <col min="798" max="798" width="9.453125" customWidth="1"/>
    <col min="799" max="799" width="15" customWidth="1"/>
    <col min="800" max="800" width="0.81640625" customWidth="1"/>
    <col min="801" max="801" width="9.1796875" customWidth="1"/>
    <col min="1028" max="1028" width="0.7265625" customWidth="1"/>
    <col min="1029" max="1029" width="6.1796875" customWidth="1"/>
    <col min="1030" max="1030" width="10.81640625" customWidth="1"/>
    <col min="1031" max="1031" width="24.453125" customWidth="1"/>
    <col min="1032" max="1032" width="9.1796875" customWidth="1"/>
    <col min="1035" max="1035" width="15.54296875" customWidth="1"/>
    <col min="1036" max="1036" width="15.1796875" customWidth="1"/>
    <col min="1037" max="1037" width="14.1796875" customWidth="1"/>
    <col min="1038" max="1038" width="4.54296875" customWidth="1"/>
    <col min="1039" max="1039" width="9.453125" customWidth="1"/>
    <col min="1040" max="1040" width="14.54296875" customWidth="1"/>
    <col min="1041" max="1041" width="1.1796875" customWidth="1"/>
    <col min="1042" max="1043" width="0.7265625" customWidth="1"/>
    <col min="1044" max="1044" width="6.1796875" customWidth="1"/>
    <col min="1045" max="1045" width="10.81640625" customWidth="1"/>
    <col min="1046" max="1046" width="24.453125" customWidth="1"/>
    <col min="1047" max="1050" width="9.1796875" customWidth="1"/>
    <col min="1051" max="1051" width="21.1796875" customWidth="1"/>
    <col min="1052" max="1052" width="16.7265625" customWidth="1"/>
    <col min="1053" max="1053" width="4.54296875" customWidth="1"/>
    <col min="1054" max="1054" width="9.453125" customWidth="1"/>
    <col min="1055" max="1055" width="15" customWidth="1"/>
    <col min="1056" max="1056" width="0.81640625" customWidth="1"/>
    <col min="1057" max="1057" width="9.1796875" customWidth="1"/>
    <col min="1284" max="1284" width="0.7265625" customWidth="1"/>
    <col min="1285" max="1285" width="6.1796875" customWidth="1"/>
    <col min="1286" max="1286" width="10.81640625" customWidth="1"/>
    <col min="1287" max="1287" width="24.453125" customWidth="1"/>
    <col min="1288" max="1288" width="9.1796875" customWidth="1"/>
    <col min="1291" max="1291" width="15.54296875" customWidth="1"/>
    <col min="1292" max="1292" width="15.1796875" customWidth="1"/>
    <col min="1293" max="1293" width="14.1796875" customWidth="1"/>
    <col min="1294" max="1294" width="4.54296875" customWidth="1"/>
    <col min="1295" max="1295" width="9.453125" customWidth="1"/>
    <col min="1296" max="1296" width="14.54296875" customWidth="1"/>
    <col min="1297" max="1297" width="1.1796875" customWidth="1"/>
    <col min="1298" max="1299" width="0.7265625" customWidth="1"/>
    <col min="1300" max="1300" width="6.1796875" customWidth="1"/>
    <col min="1301" max="1301" width="10.81640625" customWidth="1"/>
    <col min="1302" max="1302" width="24.453125" customWidth="1"/>
    <col min="1303" max="1306" width="9.1796875" customWidth="1"/>
    <col min="1307" max="1307" width="21.1796875" customWidth="1"/>
    <col min="1308" max="1308" width="16.7265625" customWidth="1"/>
    <col min="1309" max="1309" width="4.54296875" customWidth="1"/>
    <col min="1310" max="1310" width="9.453125" customWidth="1"/>
    <col min="1311" max="1311" width="15" customWidth="1"/>
    <col min="1312" max="1312" width="0.81640625" customWidth="1"/>
    <col min="1313" max="1313" width="9.1796875" customWidth="1"/>
    <col min="1540" max="1540" width="0.7265625" customWidth="1"/>
    <col min="1541" max="1541" width="6.1796875" customWidth="1"/>
    <col min="1542" max="1542" width="10.81640625" customWidth="1"/>
    <col min="1543" max="1543" width="24.453125" customWidth="1"/>
    <col min="1544" max="1544" width="9.1796875" customWidth="1"/>
    <col min="1547" max="1547" width="15.54296875" customWidth="1"/>
    <col min="1548" max="1548" width="15.1796875" customWidth="1"/>
    <col min="1549" max="1549" width="14.1796875" customWidth="1"/>
    <col min="1550" max="1550" width="4.54296875" customWidth="1"/>
    <col min="1551" max="1551" width="9.453125" customWidth="1"/>
    <col min="1552" max="1552" width="14.54296875" customWidth="1"/>
    <col min="1553" max="1553" width="1.1796875" customWidth="1"/>
    <col min="1554" max="1555" width="0.7265625" customWidth="1"/>
    <col min="1556" max="1556" width="6.1796875" customWidth="1"/>
    <col min="1557" max="1557" width="10.81640625" customWidth="1"/>
    <col min="1558" max="1558" width="24.453125" customWidth="1"/>
    <col min="1559" max="1562" width="9.1796875" customWidth="1"/>
    <col min="1563" max="1563" width="21.1796875" customWidth="1"/>
    <col min="1564" max="1564" width="16.7265625" customWidth="1"/>
    <col min="1565" max="1565" width="4.54296875" customWidth="1"/>
    <col min="1566" max="1566" width="9.453125" customWidth="1"/>
    <col min="1567" max="1567" width="15" customWidth="1"/>
    <col min="1568" max="1568" width="0.81640625" customWidth="1"/>
    <col min="1569" max="1569" width="9.1796875" customWidth="1"/>
    <col min="1796" max="1796" width="0.7265625" customWidth="1"/>
    <col min="1797" max="1797" width="6.1796875" customWidth="1"/>
    <col min="1798" max="1798" width="10.81640625" customWidth="1"/>
    <col min="1799" max="1799" width="24.453125" customWidth="1"/>
    <col min="1800" max="1800" width="9.1796875" customWidth="1"/>
    <col min="1803" max="1803" width="15.54296875" customWidth="1"/>
    <col min="1804" max="1804" width="15.1796875" customWidth="1"/>
    <col min="1805" max="1805" width="14.1796875" customWidth="1"/>
    <col min="1806" max="1806" width="4.54296875" customWidth="1"/>
    <col min="1807" max="1807" width="9.453125" customWidth="1"/>
    <col min="1808" max="1808" width="14.54296875" customWidth="1"/>
    <col min="1809" max="1809" width="1.1796875" customWidth="1"/>
    <col min="1810" max="1811" width="0.7265625" customWidth="1"/>
    <col min="1812" max="1812" width="6.1796875" customWidth="1"/>
    <col min="1813" max="1813" width="10.81640625" customWidth="1"/>
    <col min="1814" max="1814" width="24.453125" customWidth="1"/>
    <col min="1815" max="1818" width="9.1796875" customWidth="1"/>
    <col min="1819" max="1819" width="21.1796875" customWidth="1"/>
    <col min="1820" max="1820" width="16.7265625" customWidth="1"/>
    <col min="1821" max="1821" width="4.54296875" customWidth="1"/>
    <col min="1822" max="1822" width="9.453125" customWidth="1"/>
    <col min="1823" max="1823" width="15" customWidth="1"/>
    <col min="1824" max="1824" width="0.81640625" customWidth="1"/>
    <col min="1825" max="1825" width="9.1796875" customWidth="1"/>
    <col min="2052" max="2052" width="0.7265625" customWidth="1"/>
    <col min="2053" max="2053" width="6.1796875" customWidth="1"/>
    <col min="2054" max="2054" width="10.81640625" customWidth="1"/>
    <col min="2055" max="2055" width="24.453125" customWidth="1"/>
    <col min="2056" max="2056" width="9.1796875" customWidth="1"/>
    <col min="2059" max="2059" width="15.54296875" customWidth="1"/>
    <col min="2060" max="2060" width="15.1796875" customWidth="1"/>
    <col min="2061" max="2061" width="14.1796875" customWidth="1"/>
    <col min="2062" max="2062" width="4.54296875" customWidth="1"/>
    <col min="2063" max="2063" width="9.453125" customWidth="1"/>
    <col min="2064" max="2064" width="14.54296875" customWidth="1"/>
    <col min="2065" max="2065" width="1.1796875" customWidth="1"/>
    <col min="2066" max="2067" width="0.7265625" customWidth="1"/>
    <col min="2068" max="2068" width="6.1796875" customWidth="1"/>
    <col min="2069" max="2069" width="10.81640625" customWidth="1"/>
    <col min="2070" max="2070" width="24.453125" customWidth="1"/>
    <col min="2071" max="2074" width="9.1796875" customWidth="1"/>
    <col min="2075" max="2075" width="21.1796875" customWidth="1"/>
    <col min="2076" max="2076" width="16.7265625" customWidth="1"/>
    <col min="2077" max="2077" width="4.54296875" customWidth="1"/>
    <col min="2078" max="2078" width="9.453125" customWidth="1"/>
    <col min="2079" max="2079" width="15" customWidth="1"/>
    <col min="2080" max="2080" width="0.81640625" customWidth="1"/>
    <col min="2081" max="2081" width="9.1796875" customWidth="1"/>
    <col min="2308" max="2308" width="0.7265625" customWidth="1"/>
    <col min="2309" max="2309" width="6.1796875" customWidth="1"/>
    <col min="2310" max="2310" width="10.81640625" customWidth="1"/>
    <col min="2311" max="2311" width="24.453125" customWidth="1"/>
    <col min="2312" max="2312" width="9.1796875" customWidth="1"/>
    <col min="2315" max="2315" width="15.54296875" customWidth="1"/>
    <col min="2316" max="2316" width="15.1796875" customWidth="1"/>
    <col min="2317" max="2317" width="14.1796875" customWidth="1"/>
    <col min="2318" max="2318" width="4.54296875" customWidth="1"/>
    <col min="2319" max="2319" width="9.453125" customWidth="1"/>
    <col min="2320" max="2320" width="14.54296875" customWidth="1"/>
    <col min="2321" max="2321" width="1.1796875" customWidth="1"/>
    <col min="2322" max="2323" width="0.7265625" customWidth="1"/>
    <col min="2324" max="2324" width="6.1796875" customWidth="1"/>
    <col min="2325" max="2325" width="10.81640625" customWidth="1"/>
    <col min="2326" max="2326" width="24.453125" customWidth="1"/>
    <col min="2327" max="2330" width="9.1796875" customWidth="1"/>
    <col min="2331" max="2331" width="21.1796875" customWidth="1"/>
    <col min="2332" max="2332" width="16.7265625" customWidth="1"/>
    <col min="2333" max="2333" width="4.54296875" customWidth="1"/>
    <col min="2334" max="2334" width="9.453125" customWidth="1"/>
    <col min="2335" max="2335" width="15" customWidth="1"/>
    <col min="2336" max="2336" width="0.81640625" customWidth="1"/>
    <col min="2337" max="2337" width="9.1796875" customWidth="1"/>
    <col min="2564" max="2564" width="0.7265625" customWidth="1"/>
    <col min="2565" max="2565" width="6.1796875" customWidth="1"/>
    <col min="2566" max="2566" width="10.81640625" customWidth="1"/>
    <col min="2567" max="2567" width="24.453125" customWidth="1"/>
    <col min="2568" max="2568" width="9.1796875" customWidth="1"/>
    <col min="2571" max="2571" width="15.54296875" customWidth="1"/>
    <col min="2572" max="2572" width="15.1796875" customWidth="1"/>
    <col min="2573" max="2573" width="14.1796875" customWidth="1"/>
    <col min="2574" max="2574" width="4.54296875" customWidth="1"/>
    <col min="2575" max="2575" width="9.453125" customWidth="1"/>
    <col min="2576" max="2576" width="14.54296875" customWidth="1"/>
    <col min="2577" max="2577" width="1.1796875" customWidth="1"/>
    <col min="2578" max="2579" width="0.7265625" customWidth="1"/>
    <col min="2580" max="2580" width="6.1796875" customWidth="1"/>
    <col min="2581" max="2581" width="10.81640625" customWidth="1"/>
    <col min="2582" max="2582" width="24.453125" customWidth="1"/>
    <col min="2583" max="2586" width="9.1796875" customWidth="1"/>
    <col min="2587" max="2587" width="21.1796875" customWidth="1"/>
    <col min="2588" max="2588" width="16.7265625" customWidth="1"/>
    <col min="2589" max="2589" width="4.54296875" customWidth="1"/>
    <col min="2590" max="2590" width="9.453125" customWidth="1"/>
    <col min="2591" max="2591" width="15" customWidth="1"/>
    <col min="2592" max="2592" width="0.81640625" customWidth="1"/>
    <col min="2593" max="2593" width="9.1796875" customWidth="1"/>
    <col min="2820" max="2820" width="0.7265625" customWidth="1"/>
    <col min="2821" max="2821" width="6.1796875" customWidth="1"/>
    <col min="2822" max="2822" width="10.81640625" customWidth="1"/>
    <col min="2823" max="2823" width="24.453125" customWidth="1"/>
    <col min="2824" max="2824" width="9.1796875" customWidth="1"/>
    <col min="2827" max="2827" width="15.54296875" customWidth="1"/>
    <col min="2828" max="2828" width="15.1796875" customWidth="1"/>
    <col min="2829" max="2829" width="14.1796875" customWidth="1"/>
    <col min="2830" max="2830" width="4.54296875" customWidth="1"/>
    <col min="2831" max="2831" width="9.453125" customWidth="1"/>
    <col min="2832" max="2832" width="14.54296875" customWidth="1"/>
    <col min="2833" max="2833" width="1.1796875" customWidth="1"/>
    <col min="2834" max="2835" width="0.7265625" customWidth="1"/>
    <col min="2836" max="2836" width="6.1796875" customWidth="1"/>
    <col min="2837" max="2837" width="10.81640625" customWidth="1"/>
    <col min="2838" max="2838" width="24.453125" customWidth="1"/>
    <col min="2839" max="2842" width="9.1796875" customWidth="1"/>
    <col min="2843" max="2843" width="21.1796875" customWidth="1"/>
    <col min="2844" max="2844" width="16.7265625" customWidth="1"/>
    <col min="2845" max="2845" width="4.54296875" customWidth="1"/>
    <col min="2846" max="2846" width="9.453125" customWidth="1"/>
    <col min="2847" max="2847" width="15" customWidth="1"/>
    <col min="2848" max="2848" width="0.81640625" customWidth="1"/>
    <col min="2849" max="2849" width="9.1796875" customWidth="1"/>
    <col min="3076" max="3076" width="0.7265625" customWidth="1"/>
    <col min="3077" max="3077" width="6.1796875" customWidth="1"/>
    <col min="3078" max="3078" width="10.81640625" customWidth="1"/>
    <col min="3079" max="3079" width="24.453125" customWidth="1"/>
    <col min="3080" max="3080" width="9.1796875" customWidth="1"/>
    <col min="3083" max="3083" width="15.54296875" customWidth="1"/>
    <col min="3084" max="3084" width="15.1796875" customWidth="1"/>
    <col min="3085" max="3085" width="14.1796875" customWidth="1"/>
    <col min="3086" max="3086" width="4.54296875" customWidth="1"/>
    <col min="3087" max="3087" width="9.453125" customWidth="1"/>
    <col min="3088" max="3088" width="14.54296875" customWidth="1"/>
    <col min="3089" max="3089" width="1.1796875" customWidth="1"/>
    <col min="3090" max="3091" width="0.7265625" customWidth="1"/>
    <col min="3092" max="3092" width="6.1796875" customWidth="1"/>
    <col min="3093" max="3093" width="10.81640625" customWidth="1"/>
    <col min="3094" max="3094" width="24.453125" customWidth="1"/>
    <col min="3095" max="3098" width="9.1796875" customWidth="1"/>
    <col min="3099" max="3099" width="21.1796875" customWidth="1"/>
    <col min="3100" max="3100" width="16.7265625" customWidth="1"/>
    <col min="3101" max="3101" width="4.54296875" customWidth="1"/>
    <col min="3102" max="3102" width="9.453125" customWidth="1"/>
    <col min="3103" max="3103" width="15" customWidth="1"/>
    <col min="3104" max="3104" width="0.81640625" customWidth="1"/>
    <col min="3105" max="3105" width="9.1796875" customWidth="1"/>
    <col min="3332" max="3332" width="0.7265625" customWidth="1"/>
    <col min="3333" max="3333" width="6.1796875" customWidth="1"/>
    <col min="3334" max="3334" width="10.81640625" customWidth="1"/>
    <col min="3335" max="3335" width="24.453125" customWidth="1"/>
    <col min="3336" max="3336" width="9.1796875" customWidth="1"/>
    <col min="3339" max="3339" width="15.54296875" customWidth="1"/>
    <col min="3340" max="3340" width="15.1796875" customWidth="1"/>
    <col min="3341" max="3341" width="14.1796875" customWidth="1"/>
    <col min="3342" max="3342" width="4.54296875" customWidth="1"/>
    <col min="3343" max="3343" width="9.453125" customWidth="1"/>
    <col min="3344" max="3344" width="14.54296875" customWidth="1"/>
    <col min="3345" max="3345" width="1.1796875" customWidth="1"/>
    <col min="3346" max="3347" width="0.7265625" customWidth="1"/>
    <col min="3348" max="3348" width="6.1796875" customWidth="1"/>
    <col min="3349" max="3349" width="10.81640625" customWidth="1"/>
    <col min="3350" max="3350" width="24.453125" customWidth="1"/>
    <col min="3351" max="3354" width="9.1796875" customWidth="1"/>
    <col min="3355" max="3355" width="21.1796875" customWidth="1"/>
    <col min="3356" max="3356" width="16.7265625" customWidth="1"/>
    <col min="3357" max="3357" width="4.54296875" customWidth="1"/>
    <col min="3358" max="3358" width="9.453125" customWidth="1"/>
    <col min="3359" max="3359" width="15" customWidth="1"/>
    <col min="3360" max="3360" width="0.81640625" customWidth="1"/>
    <col min="3361" max="3361" width="9.1796875" customWidth="1"/>
    <col min="3588" max="3588" width="0.7265625" customWidth="1"/>
    <col min="3589" max="3589" width="6.1796875" customWidth="1"/>
    <col min="3590" max="3590" width="10.81640625" customWidth="1"/>
    <col min="3591" max="3591" width="24.453125" customWidth="1"/>
    <col min="3592" max="3592" width="9.1796875" customWidth="1"/>
    <col min="3595" max="3595" width="15.54296875" customWidth="1"/>
    <col min="3596" max="3596" width="15.1796875" customWidth="1"/>
    <col min="3597" max="3597" width="14.1796875" customWidth="1"/>
    <col min="3598" max="3598" width="4.54296875" customWidth="1"/>
    <col min="3599" max="3599" width="9.453125" customWidth="1"/>
    <col min="3600" max="3600" width="14.54296875" customWidth="1"/>
    <col min="3601" max="3601" width="1.1796875" customWidth="1"/>
    <col min="3602" max="3603" width="0.7265625" customWidth="1"/>
    <col min="3604" max="3604" width="6.1796875" customWidth="1"/>
    <col min="3605" max="3605" width="10.81640625" customWidth="1"/>
    <col min="3606" max="3606" width="24.453125" customWidth="1"/>
    <col min="3607" max="3610" width="9.1796875" customWidth="1"/>
    <col min="3611" max="3611" width="21.1796875" customWidth="1"/>
    <col min="3612" max="3612" width="16.7265625" customWidth="1"/>
    <col min="3613" max="3613" width="4.54296875" customWidth="1"/>
    <col min="3614" max="3614" width="9.453125" customWidth="1"/>
    <col min="3615" max="3615" width="15" customWidth="1"/>
    <col min="3616" max="3616" width="0.81640625" customWidth="1"/>
    <col min="3617" max="3617" width="9.1796875" customWidth="1"/>
    <col min="3844" max="3844" width="0.7265625" customWidth="1"/>
    <col min="3845" max="3845" width="6.1796875" customWidth="1"/>
    <col min="3846" max="3846" width="10.81640625" customWidth="1"/>
    <col min="3847" max="3847" width="24.453125" customWidth="1"/>
    <col min="3848" max="3848" width="9.1796875" customWidth="1"/>
    <col min="3851" max="3851" width="15.54296875" customWidth="1"/>
    <col min="3852" max="3852" width="15.1796875" customWidth="1"/>
    <col min="3853" max="3853" width="14.1796875" customWidth="1"/>
    <col min="3854" max="3854" width="4.54296875" customWidth="1"/>
    <col min="3855" max="3855" width="9.453125" customWidth="1"/>
    <col min="3856" max="3856" width="14.54296875" customWidth="1"/>
    <col min="3857" max="3857" width="1.1796875" customWidth="1"/>
    <col min="3858" max="3859" width="0.7265625" customWidth="1"/>
    <col min="3860" max="3860" width="6.1796875" customWidth="1"/>
    <col min="3861" max="3861" width="10.81640625" customWidth="1"/>
    <col min="3862" max="3862" width="24.453125" customWidth="1"/>
    <col min="3863" max="3866" width="9.1796875" customWidth="1"/>
    <col min="3867" max="3867" width="21.1796875" customWidth="1"/>
    <col min="3868" max="3868" width="16.7265625" customWidth="1"/>
    <col min="3869" max="3869" width="4.54296875" customWidth="1"/>
    <col min="3870" max="3870" width="9.453125" customWidth="1"/>
    <col min="3871" max="3871" width="15" customWidth="1"/>
    <col min="3872" max="3872" width="0.81640625" customWidth="1"/>
    <col min="3873" max="3873" width="9.1796875" customWidth="1"/>
    <col min="4100" max="4100" width="0.7265625" customWidth="1"/>
    <col min="4101" max="4101" width="6.1796875" customWidth="1"/>
    <col min="4102" max="4102" width="10.81640625" customWidth="1"/>
    <col min="4103" max="4103" width="24.453125" customWidth="1"/>
    <col min="4104" max="4104" width="9.1796875" customWidth="1"/>
    <col min="4107" max="4107" width="15.54296875" customWidth="1"/>
    <col min="4108" max="4108" width="15.1796875" customWidth="1"/>
    <col min="4109" max="4109" width="14.1796875" customWidth="1"/>
    <col min="4110" max="4110" width="4.54296875" customWidth="1"/>
    <col min="4111" max="4111" width="9.453125" customWidth="1"/>
    <col min="4112" max="4112" width="14.54296875" customWidth="1"/>
    <col min="4113" max="4113" width="1.1796875" customWidth="1"/>
    <col min="4114" max="4115" width="0.7265625" customWidth="1"/>
    <col min="4116" max="4116" width="6.1796875" customWidth="1"/>
    <col min="4117" max="4117" width="10.81640625" customWidth="1"/>
    <col min="4118" max="4118" width="24.453125" customWidth="1"/>
    <col min="4119" max="4122" width="9.1796875" customWidth="1"/>
    <col min="4123" max="4123" width="21.1796875" customWidth="1"/>
    <col min="4124" max="4124" width="16.7265625" customWidth="1"/>
    <col min="4125" max="4125" width="4.54296875" customWidth="1"/>
    <col min="4126" max="4126" width="9.453125" customWidth="1"/>
    <col min="4127" max="4127" width="15" customWidth="1"/>
    <col min="4128" max="4128" width="0.81640625" customWidth="1"/>
    <col min="4129" max="4129" width="9.1796875" customWidth="1"/>
    <col min="4356" max="4356" width="0.7265625" customWidth="1"/>
    <col min="4357" max="4357" width="6.1796875" customWidth="1"/>
    <col min="4358" max="4358" width="10.81640625" customWidth="1"/>
    <col min="4359" max="4359" width="24.453125" customWidth="1"/>
    <col min="4360" max="4360" width="9.1796875" customWidth="1"/>
    <col min="4363" max="4363" width="15.54296875" customWidth="1"/>
    <col min="4364" max="4364" width="15.1796875" customWidth="1"/>
    <col min="4365" max="4365" width="14.1796875" customWidth="1"/>
    <col min="4366" max="4366" width="4.54296875" customWidth="1"/>
    <col min="4367" max="4367" width="9.453125" customWidth="1"/>
    <col min="4368" max="4368" width="14.54296875" customWidth="1"/>
    <col min="4369" max="4369" width="1.1796875" customWidth="1"/>
    <col min="4370" max="4371" width="0.7265625" customWidth="1"/>
    <col min="4372" max="4372" width="6.1796875" customWidth="1"/>
    <col min="4373" max="4373" width="10.81640625" customWidth="1"/>
    <col min="4374" max="4374" width="24.453125" customWidth="1"/>
    <col min="4375" max="4378" width="9.1796875" customWidth="1"/>
    <col min="4379" max="4379" width="21.1796875" customWidth="1"/>
    <col min="4380" max="4380" width="16.7265625" customWidth="1"/>
    <col min="4381" max="4381" width="4.54296875" customWidth="1"/>
    <col min="4382" max="4382" width="9.453125" customWidth="1"/>
    <col min="4383" max="4383" width="15" customWidth="1"/>
    <col min="4384" max="4384" width="0.81640625" customWidth="1"/>
    <col min="4385" max="4385" width="9.1796875" customWidth="1"/>
    <col min="4612" max="4612" width="0.7265625" customWidth="1"/>
    <col min="4613" max="4613" width="6.1796875" customWidth="1"/>
    <col min="4614" max="4614" width="10.81640625" customWidth="1"/>
    <col min="4615" max="4615" width="24.453125" customWidth="1"/>
    <col min="4616" max="4616" width="9.1796875" customWidth="1"/>
    <col min="4619" max="4619" width="15.54296875" customWidth="1"/>
    <col min="4620" max="4620" width="15.1796875" customWidth="1"/>
    <col min="4621" max="4621" width="14.1796875" customWidth="1"/>
    <col min="4622" max="4622" width="4.54296875" customWidth="1"/>
    <col min="4623" max="4623" width="9.453125" customWidth="1"/>
    <col min="4624" max="4624" width="14.54296875" customWidth="1"/>
    <col min="4625" max="4625" width="1.1796875" customWidth="1"/>
    <col min="4626" max="4627" width="0.7265625" customWidth="1"/>
    <col min="4628" max="4628" width="6.1796875" customWidth="1"/>
    <col min="4629" max="4629" width="10.81640625" customWidth="1"/>
    <col min="4630" max="4630" width="24.453125" customWidth="1"/>
    <col min="4631" max="4634" width="9.1796875" customWidth="1"/>
    <col min="4635" max="4635" width="21.1796875" customWidth="1"/>
    <col min="4636" max="4636" width="16.7265625" customWidth="1"/>
    <col min="4637" max="4637" width="4.54296875" customWidth="1"/>
    <col min="4638" max="4638" width="9.453125" customWidth="1"/>
    <col min="4639" max="4639" width="15" customWidth="1"/>
    <col min="4640" max="4640" width="0.81640625" customWidth="1"/>
    <col min="4641" max="4641" width="9.1796875" customWidth="1"/>
    <col min="4868" max="4868" width="0.7265625" customWidth="1"/>
    <col min="4869" max="4869" width="6.1796875" customWidth="1"/>
    <col min="4870" max="4870" width="10.81640625" customWidth="1"/>
    <col min="4871" max="4871" width="24.453125" customWidth="1"/>
    <col min="4872" max="4872" width="9.1796875" customWidth="1"/>
    <col min="4875" max="4875" width="15.54296875" customWidth="1"/>
    <col min="4876" max="4876" width="15.1796875" customWidth="1"/>
    <col min="4877" max="4877" width="14.1796875" customWidth="1"/>
    <col min="4878" max="4878" width="4.54296875" customWidth="1"/>
    <col min="4879" max="4879" width="9.453125" customWidth="1"/>
    <col min="4880" max="4880" width="14.54296875" customWidth="1"/>
    <col min="4881" max="4881" width="1.1796875" customWidth="1"/>
    <col min="4882" max="4883" width="0.7265625" customWidth="1"/>
    <col min="4884" max="4884" width="6.1796875" customWidth="1"/>
    <col min="4885" max="4885" width="10.81640625" customWidth="1"/>
    <col min="4886" max="4886" width="24.453125" customWidth="1"/>
    <col min="4887" max="4890" width="9.1796875" customWidth="1"/>
    <col min="4891" max="4891" width="21.1796875" customWidth="1"/>
    <col min="4892" max="4892" width="16.7265625" customWidth="1"/>
    <col min="4893" max="4893" width="4.54296875" customWidth="1"/>
    <col min="4894" max="4894" width="9.453125" customWidth="1"/>
    <col min="4895" max="4895" width="15" customWidth="1"/>
    <col min="4896" max="4896" width="0.81640625" customWidth="1"/>
    <col min="4897" max="4897" width="9.1796875" customWidth="1"/>
    <col min="5124" max="5124" width="0.7265625" customWidth="1"/>
    <col min="5125" max="5125" width="6.1796875" customWidth="1"/>
    <col min="5126" max="5126" width="10.81640625" customWidth="1"/>
    <col min="5127" max="5127" width="24.453125" customWidth="1"/>
    <col min="5128" max="5128" width="9.1796875" customWidth="1"/>
    <col min="5131" max="5131" width="15.54296875" customWidth="1"/>
    <col min="5132" max="5132" width="15.1796875" customWidth="1"/>
    <col min="5133" max="5133" width="14.1796875" customWidth="1"/>
    <col min="5134" max="5134" width="4.54296875" customWidth="1"/>
    <col min="5135" max="5135" width="9.453125" customWidth="1"/>
    <col min="5136" max="5136" width="14.54296875" customWidth="1"/>
    <col min="5137" max="5137" width="1.1796875" customWidth="1"/>
    <col min="5138" max="5139" width="0.7265625" customWidth="1"/>
    <col min="5140" max="5140" width="6.1796875" customWidth="1"/>
    <col min="5141" max="5141" width="10.81640625" customWidth="1"/>
    <col min="5142" max="5142" width="24.453125" customWidth="1"/>
    <col min="5143" max="5146" width="9.1796875" customWidth="1"/>
    <col min="5147" max="5147" width="21.1796875" customWidth="1"/>
    <col min="5148" max="5148" width="16.7265625" customWidth="1"/>
    <col min="5149" max="5149" width="4.54296875" customWidth="1"/>
    <col min="5150" max="5150" width="9.453125" customWidth="1"/>
    <col min="5151" max="5151" width="15" customWidth="1"/>
    <col min="5152" max="5152" width="0.81640625" customWidth="1"/>
    <col min="5153" max="5153" width="9.1796875" customWidth="1"/>
    <col min="5380" max="5380" width="0.7265625" customWidth="1"/>
    <col min="5381" max="5381" width="6.1796875" customWidth="1"/>
    <col min="5382" max="5382" width="10.81640625" customWidth="1"/>
    <col min="5383" max="5383" width="24.453125" customWidth="1"/>
    <col min="5384" max="5384" width="9.1796875" customWidth="1"/>
    <col min="5387" max="5387" width="15.54296875" customWidth="1"/>
    <col min="5388" max="5388" width="15.1796875" customWidth="1"/>
    <col min="5389" max="5389" width="14.1796875" customWidth="1"/>
    <col min="5390" max="5390" width="4.54296875" customWidth="1"/>
    <col min="5391" max="5391" width="9.453125" customWidth="1"/>
    <col min="5392" max="5392" width="14.54296875" customWidth="1"/>
    <col min="5393" max="5393" width="1.1796875" customWidth="1"/>
    <col min="5394" max="5395" width="0.7265625" customWidth="1"/>
    <col min="5396" max="5396" width="6.1796875" customWidth="1"/>
    <col min="5397" max="5397" width="10.81640625" customWidth="1"/>
    <col min="5398" max="5398" width="24.453125" customWidth="1"/>
    <col min="5399" max="5402" width="9.1796875" customWidth="1"/>
    <col min="5403" max="5403" width="21.1796875" customWidth="1"/>
    <col min="5404" max="5404" width="16.7265625" customWidth="1"/>
    <col min="5405" max="5405" width="4.54296875" customWidth="1"/>
    <col min="5406" max="5406" width="9.453125" customWidth="1"/>
    <col min="5407" max="5407" width="15" customWidth="1"/>
    <col min="5408" max="5408" width="0.81640625" customWidth="1"/>
    <col min="5409" max="5409" width="9.1796875" customWidth="1"/>
    <col min="5636" max="5636" width="0.7265625" customWidth="1"/>
    <col min="5637" max="5637" width="6.1796875" customWidth="1"/>
    <col min="5638" max="5638" width="10.81640625" customWidth="1"/>
    <col min="5639" max="5639" width="24.453125" customWidth="1"/>
    <col min="5640" max="5640" width="9.1796875" customWidth="1"/>
    <col min="5643" max="5643" width="15.54296875" customWidth="1"/>
    <col min="5644" max="5644" width="15.1796875" customWidth="1"/>
    <col min="5645" max="5645" width="14.1796875" customWidth="1"/>
    <col min="5646" max="5646" width="4.54296875" customWidth="1"/>
    <col min="5647" max="5647" width="9.453125" customWidth="1"/>
    <col min="5648" max="5648" width="14.54296875" customWidth="1"/>
    <col min="5649" max="5649" width="1.1796875" customWidth="1"/>
    <col min="5650" max="5651" width="0.7265625" customWidth="1"/>
    <col min="5652" max="5652" width="6.1796875" customWidth="1"/>
    <col min="5653" max="5653" width="10.81640625" customWidth="1"/>
    <col min="5654" max="5654" width="24.453125" customWidth="1"/>
    <col min="5655" max="5658" width="9.1796875" customWidth="1"/>
    <col min="5659" max="5659" width="21.1796875" customWidth="1"/>
    <col min="5660" max="5660" width="16.7265625" customWidth="1"/>
    <col min="5661" max="5661" width="4.54296875" customWidth="1"/>
    <col min="5662" max="5662" width="9.453125" customWidth="1"/>
    <col min="5663" max="5663" width="15" customWidth="1"/>
    <col min="5664" max="5664" width="0.81640625" customWidth="1"/>
    <col min="5665" max="5665" width="9.1796875" customWidth="1"/>
    <col min="5892" max="5892" width="0.7265625" customWidth="1"/>
    <col min="5893" max="5893" width="6.1796875" customWidth="1"/>
    <col min="5894" max="5894" width="10.81640625" customWidth="1"/>
    <col min="5895" max="5895" width="24.453125" customWidth="1"/>
    <col min="5896" max="5896" width="9.1796875" customWidth="1"/>
    <col min="5899" max="5899" width="15.54296875" customWidth="1"/>
    <col min="5900" max="5900" width="15.1796875" customWidth="1"/>
    <col min="5901" max="5901" width="14.1796875" customWidth="1"/>
    <col min="5902" max="5902" width="4.54296875" customWidth="1"/>
    <col min="5903" max="5903" width="9.453125" customWidth="1"/>
    <col min="5904" max="5904" width="14.54296875" customWidth="1"/>
    <col min="5905" max="5905" width="1.1796875" customWidth="1"/>
    <col min="5906" max="5907" width="0.7265625" customWidth="1"/>
    <col min="5908" max="5908" width="6.1796875" customWidth="1"/>
    <col min="5909" max="5909" width="10.81640625" customWidth="1"/>
    <col min="5910" max="5910" width="24.453125" customWidth="1"/>
    <col min="5911" max="5914" width="9.1796875" customWidth="1"/>
    <col min="5915" max="5915" width="21.1796875" customWidth="1"/>
    <col min="5916" max="5916" width="16.7265625" customWidth="1"/>
    <col min="5917" max="5917" width="4.54296875" customWidth="1"/>
    <col min="5918" max="5918" width="9.453125" customWidth="1"/>
    <col min="5919" max="5919" width="15" customWidth="1"/>
    <col min="5920" max="5920" width="0.81640625" customWidth="1"/>
    <col min="5921" max="5921" width="9.1796875" customWidth="1"/>
    <col min="6148" max="6148" width="0.7265625" customWidth="1"/>
    <col min="6149" max="6149" width="6.1796875" customWidth="1"/>
    <col min="6150" max="6150" width="10.81640625" customWidth="1"/>
    <col min="6151" max="6151" width="24.453125" customWidth="1"/>
    <col min="6152" max="6152" width="9.1796875" customWidth="1"/>
    <col min="6155" max="6155" width="15.54296875" customWidth="1"/>
    <col min="6156" max="6156" width="15.1796875" customWidth="1"/>
    <col min="6157" max="6157" width="14.1796875" customWidth="1"/>
    <col min="6158" max="6158" width="4.54296875" customWidth="1"/>
    <col min="6159" max="6159" width="9.453125" customWidth="1"/>
    <col min="6160" max="6160" width="14.54296875" customWidth="1"/>
    <col min="6161" max="6161" width="1.1796875" customWidth="1"/>
    <col min="6162" max="6163" width="0.7265625" customWidth="1"/>
    <col min="6164" max="6164" width="6.1796875" customWidth="1"/>
    <col min="6165" max="6165" width="10.81640625" customWidth="1"/>
    <col min="6166" max="6166" width="24.453125" customWidth="1"/>
    <col min="6167" max="6170" width="9.1796875" customWidth="1"/>
    <col min="6171" max="6171" width="21.1796875" customWidth="1"/>
    <col min="6172" max="6172" width="16.7265625" customWidth="1"/>
    <col min="6173" max="6173" width="4.54296875" customWidth="1"/>
    <col min="6174" max="6174" width="9.453125" customWidth="1"/>
    <col min="6175" max="6175" width="15" customWidth="1"/>
    <col min="6176" max="6176" width="0.81640625" customWidth="1"/>
    <col min="6177" max="6177" width="9.1796875" customWidth="1"/>
    <col min="6404" max="6404" width="0.7265625" customWidth="1"/>
    <col min="6405" max="6405" width="6.1796875" customWidth="1"/>
    <col min="6406" max="6406" width="10.81640625" customWidth="1"/>
    <col min="6407" max="6407" width="24.453125" customWidth="1"/>
    <col min="6408" max="6408" width="9.1796875" customWidth="1"/>
    <col min="6411" max="6411" width="15.54296875" customWidth="1"/>
    <col min="6412" max="6412" width="15.1796875" customWidth="1"/>
    <col min="6413" max="6413" width="14.1796875" customWidth="1"/>
    <col min="6414" max="6414" width="4.54296875" customWidth="1"/>
    <col min="6415" max="6415" width="9.453125" customWidth="1"/>
    <col min="6416" max="6416" width="14.54296875" customWidth="1"/>
    <col min="6417" max="6417" width="1.1796875" customWidth="1"/>
    <col min="6418" max="6419" width="0.7265625" customWidth="1"/>
    <col min="6420" max="6420" width="6.1796875" customWidth="1"/>
    <col min="6421" max="6421" width="10.81640625" customWidth="1"/>
    <col min="6422" max="6422" width="24.453125" customWidth="1"/>
    <col min="6423" max="6426" width="9.1796875" customWidth="1"/>
    <col min="6427" max="6427" width="21.1796875" customWidth="1"/>
    <col min="6428" max="6428" width="16.7265625" customWidth="1"/>
    <col min="6429" max="6429" width="4.54296875" customWidth="1"/>
    <col min="6430" max="6430" width="9.453125" customWidth="1"/>
    <col min="6431" max="6431" width="15" customWidth="1"/>
    <col min="6432" max="6432" width="0.81640625" customWidth="1"/>
    <col min="6433" max="6433" width="9.1796875" customWidth="1"/>
    <col min="6660" max="6660" width="0.7265625" customWidth="1"/>
    <col min="6661" max="6661" width="6.1796875" customWidth="1"/>
    <col min="6662" max="6662" width="10.81640625" customWidth="1"/>
    <col min="6663" max="6663" width="24.453125" customWidth="1"/>
    <col min="6664" max="6664" width="9.1796875" customWidth="1"/>
    <col min="6667" max="6667" width="15.54296875" customWidth="1"/>
    <col min="6668" max="6668" width="15.1796875" customWidth="1"/>
    <col min="6669" max="6669" width="14.1796875" customWidth="1"/>
    <col min="6670" max="6670" width="4.54296875" customWidth="1"/>
    <col min="6671" max="6671" width="9.453125" customWidth="1"/>
    <col min="6672" max="6672" width="14.54296875" customWidth="1"/>
    <col min="6673" max="6673" width="1.1796875" customWidth="1"/>
    <col min="6674" max="6675" width="0.7265625" customWidth="1"/>
    <col min="6676" max="6676" width="6.1796875" customWidth="1"/>
    <col min="6677" max="6677" width="10.81640625" customWidth="1"/>
    <col min="6678" max="6678" width="24.453125" customWidth="1"/>
    <col min="6679" max="6682" width="9.1796875" customWidth="1"/>
    <col min="6683" max="6683" width="21.1796875" customWidth="1"/>
    <col min="6684" max="6684" width="16.7265625" customWidth="1"/>
    <col min="6685" max="6685" width="4.54296875" customWidth="1"/>
    <col min="6686" max="6686" width="9.453125" customWidth="1"/>
    <col min="6687" max="6687" width="15" customWidth="1"/>
    <col min="6688" max="6688" width="0.81640625" customWidth="1"/>
    <col min="6689" max="6689" width="9.1796875" customWidth="1"/>
    <col min="6916" max="6916" width="0.7265625" customWidth="1"/>
    <col min="6917" max="6917" width="6.1796875" customWidth="1"/>
    <col min="6918" max="6918" width="10.81640625" customWidth="1"/>
    <col min="6919" max="6919" width="24.453125" customWidth="1"/>
    <col min="6920" max="6920" width="9.1796875" customWidth="1"/>
    <col min="6923" max="6923" width="15.54296875" customWidth="1"/>
    <col min="6924" max="6924" width="15.1796875" customWidth="1"/>
    <col min="6925" max="6925" width="14.1796875" customWidth="1"/>
    <col min="6926" max="6926" width="4.54296875" customWidth="1"/>
    <col min="6927" max="6927" width="9.453125" customWidth="1"/>
    <col min="6928" max="6928" width="14.54296875" customWidth="1"/>
    <col min="6929" max="6929" width="1.1796875" customWidth="1"/>
    <col min="6930" max="6931" width="0.7265625" customWidth="1"/>
    <col min="6932" max="6932" width="6.1796875" customWidth="1"/>
    <col min="6933" max="6933" width="10.81640625" customWidth="1"/>
    <col min="6934" max="6934" width="24.453125" customWidth="1"/>
    <col min="6935" max="6938" width="9.1796875" customWidth="1"/>
    <col min="6939" max="6939" width="21.1796875" customWidth="1"/>
    <col min="6940" max="6940" width="16.7265625" customWidth="1"/>
    <col min="6941" max="6941" width="4.54296875" customWidth="1"/>
    <col min="6942" max="6942" width="9.453125" customWidth="1"/>
    <col min="6943" max="6943" width="15" customWidth="1"/>
    <col min="6944" max="6944" width="0.81640625" customWidth="1"/>
    <col min="6945" max="6945" width="9.1796875" customWidth="1"/>
    <col min="7172" max="7172" width="0.7265625" customWidth="1"/>
    <col min="7173" max="7173" width="6.1796875" customWidth="1"/>
    <col min="7174" max="7174" width="10.81640625" customWidth="1"/>
    <col min="7175" max="7175" width="24.453125" customWidth="1"/>
    <col min="7176" max="7176" width="9.1796875" customWidth="1"/>
    <col min="7179" max="7179" width="15.54296875" customWidth="1"/>
    <col min="7180" max="7180" width="15.1796875" customWidth="1"/>
    <col min="7181" max="7181" width="14.1796875" customWidth="1"/>
    <col min="7182" max="7182" width="4.54296875" customWidth="1"/>
    <col min="7183" max="7183" width="9.453125" customWidth="1"/>
    <col min="7184" max="7184" width="14.54296875" customWidth="1"/>
    <col min="7185" max="7185" width="1.1796875" customWidth="1"/>
    <col min="7186" max="7187" width="0.7265625" customWidth="1"/>
    <col min="7188" max="7188" width="6.1796875" customWidth="1"/>
    <col min="7189" max="7189" width="10.81640625" customWidth="1"/>
    <col min="7190" max="7190" width="24.453125" customWidth="1"/>
    <col min="7191" max="7194" width="9.1796875" customWidth="1"/>
    <col min="7195" max="7195" width="21.1796875" customWidth="1"/>
    <col min="7196" max="7196" width="16.7265625" customWidth="1"/>
    <col min="7197" max="7197" width="4.54296875" customWidth="1"/>
    <col min="7198" max="7198" width="9.453125" customWidth="1"/>
    <col min="7199" max="7199" width="15" customWidth="1"/>
    <col min="7200" max="7200" width="0.81640625" customWidth="1"/>
    <col min="7201" max="7201" width="9.1796875" customWidth="1"/>
    <col min="7428" max="7428" width="0.7265625" customWidth="1"/>
    <col min="7429" max="7429" width="6.1796875" customWidth="1"/>
    <col min="7430" max="7430" width="10.81640625" customWidth="1"/>
    <col min="7431" max="7431" width="24.453125" customWidth="1"/>
    <col min="7432" max="7432" width="9.1796875" customWidth="1"/>
    <col min="7435" max="7435" width="15.54296875" customWidth="1"/>
    <col min="7436" max="7436" width="15.1796875" customWidth="1"/>
    <col min="7437" max="7437" width="14.1796875" customWidth="1"/>
    <col min="7438" max="7438" width="4.54296875" customWidth="1"/>
    <col min="7439" max="7439" width="9.453125" customWidth="1"/>
    <col min="7440" max="7440" width="14.54296875" customWidth="1"/>
    <col min="7441" max="7441" width="1.1796875" customWidth="1"/>
    <col min="7442" max="7443" width="0.7265625" customWidth="1"/>
    <col min="7444" max="7444" width="6.1796875" customWidth="1"/>
    <col min="7445" max="7445" width="10.81640625" customWidth="1"/>
    <col min="7446" max="7446" width="24.453125" customWidth="1"/>
    <col min="7447" max="7450" width="9.1796875" customWidth="1"/>
    <col min="7451" max="7451" width="21.1796875" customWidth="1"/>
    <col min="7452" max="7452" width="16.7265625" customWidth="1"/>
    <col min="7453" max="7453" width="4.54296875" customWidth="1"/>
    <col min="7454" max="7454" width="9.453125" customWidth="1"/>
    <col min="7455" max="7455" width="15" customWidth="1"/>
    <col min="7456" max="7456" width="0.81640625" customWidth="1"/>
    <col min="7457" max="7457" width="9.1796875" customWidth="1"/>
    <col min="7684" max="7684" width="0.7265625" customWidth="1"/>
    <col min="7685" max="7685" width="6.1796875" customWidth="1"/>
    <col min="7686" max="7686" width="10.81640625" customWidth="1"/>
    <col min="7687" max="7687" width="24.453125" customWidth="1"/>
    <col min="7688" max="7688" width="9.1796875" customWidth="1"/>
    <col min="7691" max="7691" width="15.54296875" customWidth="1"/>
    <col min="7692" max="7692" width="15.1796875" customWidth="1"/>
    <col min="7693" max="7693" width="14.1796875" customWidth="1"/>
    <col min="7694" max="7694" width="4.54296875" customWidth="1"/>
    <col min="7695" max="7695" width="9.453125" customWidth="1"/>
    <col min="7696" max="7696" width="14.54296875" customWidth="1"/>
    <col min="7697" max="7697" width="1.1796875" customWidth="1"/>
    <col min="7698" max="7699" width="0.7265625" customWidth="1"/>
    <col min="7700" max="7700" width="6.1796875" customWidth="1"/>
    <col min="7701" max="7701" width="10.81640625" customWidth="1"/>
    <col min="7702" max="7702" width="24.453125" customWidth="1"/>
    <col min="7703" max="7706" width="9.1796875" customWidth="1"/>
    <col min="7707" max="7707" width="21.1796875" customWidth="1"/>
    <col min="7708" max="7708" width="16.7265625" customWidth="1"/>
    <col min="7709" max="7709" width="4.54296875" customWidth="1"/>
    <col min="7710" max="7710" width="9.453125" customWidth="1"/>
    <col min="7711" max="7711" width="15" customWidth="1"/>
    <col min="7712" max="7712" width="0.81640625" customWidth="1"/>
    <col min="7713" max="7713" width="9.1796875" customWidth="1"/>
    <col min="7940" max="7940" width="0.7265625" customWidth="1"/>
    <col min="7941" max="7941" width="6.1796875" customWidth="1"/>
    <col min="7942" max="7942" width="10.81640625" customWidth="1"/>
    <col min="7943" max="7943" width="24.453125" customWidth="1"/>
    <col min="7944" max="7944" width="9.1796875" customWidth="1"/>
    <col min="7947" max="7947" width="15.54296875" customWidth="1"/>
    <col min="7948" max="7948" width="15.1796875" customWidth="1"/>
    <col min="7949" max="7949" width="14.1796875" customWidth="1"/>
    <col min="7950" max="7950" width="4.54296875" customWidth="1"/>
    <col min="7951" max="7951" width="9.453125" customWidth="1"/>
    <col min="7952" max="7952" width="14.54296875" customWidth="1"/>
    <col min="7953" max="7953" width="1.1796875" customWidth="1"/>
    <col min="7954" max="7955" width="0.7265625" customWidth="1"/>
    <col min="7956" max="7956" width="6.1796875" customWidth="1"/>
    <col min="7957" max="7957" width="10.81640625" customWidth="1"/>
    <col min="7958" max="7958" width="24.453125" customWidth="1"/>
    <col min="7959" max="7962" width="9.1796875" customWidth="1"/>
    <col min="7963" max="7963" width="21.1796875" customWidth="1"/>
    <col min="7964" max="7964" width="16.7265625" customWidth="1"/>
    <col min="7965" max="7965" width="4.54296875" customWidth="1"/>
    <col min="7966" max="7966" width="9.453125" customWidth="1"/>
    <col min="7967" max="7967" width="15" customWidth="1"/>
    <col min="7968" max="7968" width="0.81640625" customWidth="1"/>
    <col min="7969" max="7969" width="9.1796875" customWidth="1"/>
    <col min="8196" max="8196" width="0.7265625" customWidth="1"/>
    <col min="8197" max="8197" width="6.1796875" customWidth="1"/>
    <col min="8198" max="8198" width="10.81640625" customWidth="1"/>
    <col min="8199" max="8199" width="24.453125" customWidth="1"/>
    <col min="8200" max="8200" width="9.1796875" customWidth="1"/>
    <col min="8203" max="8203" width="15.54296875" customWidth="1"/>
    <col min="8204" max="8204" width="15.1796875" customWidth="1"/>
    <col min="8205" max="8205" width="14.1796875" customWidth="1"/>
    <col min="8206" max="8206" width="4.54296875" customWidth="1"/>
    <col min="8207" max="8207" width="9.453125" customWidth="1"/>
    <col min="8208" max="8208" width="14.54296875" customWidth="1"/>
    <col min="8209" max="8209" width="1.1796875" customWidth="1"/>
    <col min="8210" max="8211" width="0.7265625" customWidth="1"/>
    <col min="8212" max="8212" width="6.1796875" customWidth="1"/>
    <col min="8213" max="8213" width="10.81640625" customWidth="1"/>
    <col min="8214" max="8214" width="24.453125" customWidth="1"/>
    <col min="8215" max="8218" width="9.1796875" customWidth="1"/>
    <col min="8219" max="8219" width="21.1796875" customWidth="1"/>
    <col min="8220" max="8220" width="16.7265625" customWidth="1"/>
    <col min="8221" max="8221" width="4.54296875" customWidth="1"/>
    <col min="8222" max="8222" width="9.453125" customWidth="1"/>
    <col min="8223" max="8223" width="15" customWidth="1"/>
    <col min="8224" max="8224" width="0.81640625" customWidth="1"/>
    <col min="8225" max="8225" width="9.1796875" customWidth="1"/>
    <col min="8452" max="8452" width="0.7265625" customWidth="1"/>
    <col min="8453" max="8453" width="6.1796875" customWidth="1"/>
    <col min="8454" max="8454" width="10.81640625" customWidth="1"/>
    <col min="8455" max="8455" width="24.453125" customWidth="1"/>
    <col min="8456" max="8456" width="9.1796875" customWidth="1"/>
    <col min="8459" max="8459" width="15.54296875" customWidth="1"/>
    <col min="8460" max="8460" width="15.1796875" customWidth="1"/>
    <col min="8461" max="8461" width="14.1796875" customWidth="1"/>
    <col min="8462" max="8462" width="4.54296875" customWidth="1"/>
    <col min="8463" max="8463" width="9.453125" customWidth="1"/>
    <col min="8464" max="8464" width="14.54296875" customWidth="1"/>
    <col min="8465" max="8465" width="1.1796875" customWidth="1"/>
    <col min="8466" max="8467" width="0.7265625" customWidth="1"/>
    <col min="8468" max="8468" width="6.1796875" customWidth="1"/>
    <col min="8469" max="8469" width="10.81640625" customWidth="1"/>
    <col min="8470" max="8470" width="24.453125" customWidth="1"/>
    <col min="8471" max="8474" width="9.1796875" customWidth="1"/>
    <col min="8475" max="8475" width="21.1796875" customWidth="1"/>
    <col min="8476" max="8476" width="16.7265625" customWidth="1"/>
    <col min="8477" max="8477" width="4.54296875" customWidth="1"/>
    <col min="8478" max="8478" width="9.453125" customWidth="1"/>
    <col min="8479" max="8479" width="15" customWidth="1"/>
    <col min="8480" max="8480" width="0.81640625" customWidth="1"/>
    <col min="8481" max="8481" width="9.1796875" customWidth="1"/>
    <col min="8708" max="8708" width="0.7265625" customWidth="1"/>
    <col min="8709" max="8709" width="6.1796875" customWidth="1"/>
    <col min="8710" max="8710" width="10.81640625" customWidth="1"/>
    <col min="8711" max="8711" width="24.453125" customWidth="1"/>
    <col min="8712" max="8712" width="9.1796875" customWidth="1"/>
    <col min="8715" max="8715" width="15.54296875" customWidth="1"/>
    <col min="8716" max="8716" width="15.1796875" customWidth="1"/>
    <col min="8717" max="8717" width="14.1796875" customWidth="1"/>
    <col min="8718" max="8718" width="4.54296875" customWidth="1"/>
    <col min="8719" max="8719" width="9.453125" customWidth="1"/>
    <col min="8720" max="8720" width="14.54296875" customWidth="1"/>
    <col min="8721" max="8721" width="1.1796875" customWidth="1"/>
    <col min="8722" max="8723" width="0.7265625" customWidth="1"/>
    <col min="8724" max="8724" width="6.1796875" customWidth="1"/>
    <col min="8725" max="8725" width="10.81640625" customWidth="1"/>
    <col min="8726" max="8726" width="24.453125" customWidth="1"/>
    <col min="8727" max="8730" width="9.1796875" customWidth="1"/>
    <col min="8731" max="8731" width="21.1796875" customWidth="1"/>
    <col min="8732" max="8732" width="16.7265625" customWidth="1"/>
    <col min="8733" max="8733" width="4.54296875" customWidth="1"/>
    <col min="8734" max="8734" width="9.453125" customWidth="1"/>
    <col min="8735" max="8735" width="15" customWidth="1"/>
    <col min="8736" max="8736" width="0.81640625" customWidth="1"/>
    <col min="8737" max="8737" width="9.1796875" customWidth="1"/>
    <col min="8964" max="8964" width="0.7265625" customWidth="1"/>
    <col min="8965" max="8965" width="6.1796875" customWidth="1"/>
    <col min="8966" max="8966" width="10.81640625" customWidth="1"/>
    <col min="8967" max="8967" width="24.453125" customWidth="1"/>
    <col min="8968" max="8968" width="9.1796875" customWidth="1"/>
    <col min="8971" max="8971" width="15.54296875" customWidth="1"/>
    <col min="8972" max="8972" width="15.1796875" customWidth="1"/>
    <col min="8973" max="8973" width="14.1796875" customWidth="1"/>
    <col min="8974" max="8974" width="4.54296875" customWidth="1"/>
    <col min="8975" max="8975" width="9.453125" customWidth="1"/>
    <col min="8976" max="8976" width="14.54296875" customWidth="1"/>
    <col min="8977" max="8977" width="1.1796875" customWidth="1"/>
    <col min="8978" max="8979" width="0.7265625" customWidth="1"/>
    <col min="8980" max="8980" width="6.1796875" customWidth="1"/>
    <col min="8981" max="8981" width="10.81640625" customWidth="1"/>
    <col min="8982" max="8982" width="24.453125" customWidth="1"/>
    <col min="8983" max="8986" width="9.1796875" customWidth="1"/>
    <col min="8987" max="8987" width="21.1796875" customWidth="1"/>
    <col min="8988" max="8988" width="16.7265625" customWidth="1"/>
    <col min="8989" max="8989" width="4.54296875" customWidth="1"/>
    <col min="8990" max="8990" width="9.453125" customWidth="1"/>
    <col min="8991" max="8991" width="15" customWidth="1"/>
    <col min="8992" max="8992" width="0.81640625" customWidth="1"/>
    <col min="8993" max="8993" width="9.1796875" customWidth="1"/>
    <col min="9220" max="9220" width="0.7265625" customWidth="1"/>
    <col min="9221" max="9221" width="6.1796875" customWidth="1"/>
    <col min="9222" max="9222" width="10.81640625" customWidth="1"/>
    <col min="9223" max="9223" width="24.453125" customWidth="1"/>
    <col min="9224" max="9224" width="9.1796875" customWidth="1"/>
    <col min="9227" max="9227" width="15.54296875" customWidth="1"/>
    <col min="9228" max="9228" width="15.1796875" customWidth="1"/>
    <col min="9229" max="9229" width="14.1796875" customWidth="1"/>
    <col min="9230" max="9230" width="4.54296875" customWidth="1"/>
    <col min="9231" max="9231" width="9.453125" customWidth="1"/>
    <col min="9232" max="9232" width="14.54296875" customWidth="1"/>
    <col min="9233" max="9233" width="1.1796875" customWidth="1"/>
    <col min="9234" max="9235" width="0.7265625" customWidth="1"/>
    <col min="9236" max="9236" width="6.1796875" customWidth="1"/>
    <col min="9237" max="9237" width="10.81640625" customWidth="1"/>
    <col min="9238" max="9238" width="24.453125" customWidth="1"/>
    <col min="9239" max="9242" width="9.1796875" customWidth="1"/>
    <col min="9243" max="9243" width="21.1796875" customWidth="1"/>
    <col min="9244" max="9244" width="16.7265625" customWidth="1"/>
    <col min="9245" max="9245" width="4.54296875" customWidth="1"/>
    <col min="9246" max="9246" width="9.453125" customWidth="1"/>
    <col min="9247" max="9247" width="15" customWidth="1"/>
    <col min="9248" max="9248" width="0.81640625" customWidth="1"/>
    <col min="9249" max="9249" width="9.1796875" customWidth="1"/>
    <col min="9476" max="9476" width="0.7265625" customWidth="1"/>
    <col min="9477" max="9477" width="6.1796875" customWidth="1"/>
    <col min="9478" max="9478" width="10.81640625" customWidth="1"/>
    <col min="9479" max="9479" width="24.453125" customWidth="1"/>
    <col min="9480" max="9480" width="9.1796875" customWidth="1"/>
    <col min="9483" max="9483" width="15.54296875" customWidth="1"/>
    <col min="9484" max="9484" width="15.1796875" customWidth="1"/>
    <col min="9485" max="9485" width="14.1796875" customWidth="1"/>
    <col min="9486" max="9486" width="4.54296875" customWidth="1"/>
    <col min="9487" max="9487" width="9.453125" customWidth="1"/>
    <col min="9488" max="9488" width="14.54296875" customWidth="1"/>
    <col min="9489" max="9489" width="1.1796875" customWidth="1"/>
    <col min="9490" max="9491" width="0.7265625" customWidth="1"/>
    <col min="9492" max="9492" width="6.1796875" customWidth="1"/>
    <col min="9493" max="9493" width="10.81640625" customWidth="1"/>
    <col min="9494" max="9494" width="24.453125" customWidth="1"/>
    <col min="9495" max="9498" width="9.1796875" customWidth="1"/>
    <col min="9499" max="9499" width="21.1796875" customWidth="1"/>
    <col min="9500" max="9500" width="16.7265625" customWidth="1"/>
    <col min="9501" max="9501" width="4.54296875" customWidth="1"/>
    <col min="9502" max="9502" width="9.453125" customWidth="1"/>
    <col min="9503" max="9503" width="15" customWidth="1"/>
    <col min="9504" max="9504" width="0.81640625" customWidth="1"/>
    <col min="9505" max="9505" width="9.1796875" customWidth="1"/>
    <col min="9732" max="9732" width="0.7265625" customWidth="1"/>
    <col min="9733" max="9733" width="6.1796875" customWidth="1"/>
    <col min="9734" max="9734" width="10.81640625" customWidth="1"/>
    <col min="9735" max="9735" width="24.453125" customWidth="1"/>
    <col min="9736" max="9736" width="9.1796875" customWidth="1"/>
    <col min="9739" max="9739" width="15.54296875" customWidth="1"/>
    <col min="9740" max="9740" width="15.1796875" customWidth="1"/>
    <col min="9741" max="9741" width="14.1796875" customWidth="1"/>
    <col min="9742" max="9742" width="4.54296875" customWidth="1"/>
    <col min="9743" max="9743" width="9.453125" customWidth="1"/>
    <col min="9744" max="9744" width="14.54296875" customWidth="1"/>
    <col min="9745" max="9745" width="1.1796875" customWidth="1"/>
    <col min="9746" max="9747" width="0.7265625" customWidth="1"/>
    <col min="9748" max="9748" width="6.1796875" customWidth="1"/>
    <col min="9749" max="9749" width="10.81640625" customWidth="1"/>
    <col min="9750" max="9750" width="24.453125" customWidth="1"/>
    <col min="9751" max="9754" width="9.1796875" customWidth="1"/>
    <col min="9755" max="9755" width="21.1796875" customWidth="1"/>
    <col min="9756" max="9756" width="16.7265625" customWidth="1"/>
    <col min="9757" max="9757" width="4.54296875" customWidth="1"/>
    <col min="9758" max="9758" width="9.453125" customWidth="1"/>
    <col min="9759" max="9759" width="15" customWidth="1"/>
    <col min="9760" max="9760" width="0.81640625" customWidth="1"/>
    <col min="9761" max="9761" width="9.1796875" customWidth="1"/>
    <col min="9988" max="9988" width="0.7265625" customWidth="1"/>
    <col min="9989" max="9989" width="6.1796875" customWidth="1"/>
    <col min="9990" max="9990" width="10.81640625" customWidth="1"/>
    <col min="9991" max="9991" width="24.453125" customWidth="1"/>
    <col min="9992" max="9992" width="9.1796875" customWidth="1"/>
    <col min="9995" max="9995" width="15.54296875" customWidth="1"/>
    <col min="9996" max="9996" width="15.1796875" customWidth="1"/>
    <col min="9997" max="9997" width="14.1796875" customWidth="1"/>
    <col min="9998" max="9998" width="4.54296875" customWidth="1"/>
    <col min="9999" max="9999" width="9.453125" customWidth="1"/>
    <col min="10000" max="10000" width="14.54296875" customWidth="1"/>
    <col min="10001" max="10001" width="1.1796875" customWidth="1"/>
    <col min="10002" max="10003" width="0.7265625" customWidth="1"/>
    <col min="10004" max="10004" width="6.1796875" customWidth="1"/>
    <col min="10005" max="10005" width="10.81640625" customWidth="1"/>
    <col min="10006" max="10006" width="24.453125" customWidth="1"/>
    <col min="10007" max="10010" width="9.1796875" customWidth="1"/>
    <col min="10011" max="10011" width="21.1796875" customWidth="1"/>
    <col min="10012" max="10012" width="16.7265625" customWidth="1"/>
    <col min="10013" max="10013" width="4.54296875" customWidth="1"/>
    <col min="10014" max="10014" width="9.453125" customWidth="1"/>
    <col min="10015" max="10015" width="15" customWidth="1"/>
    <col min="10016" max="10016" width="0.81640625" customWidth="1"/>
    <col min="10017" max="10017" width="9.1796875" customWidth="1"/>
    <col min="10244" max="10244" width="0.7265625" customWidth="1"/>
    <col min="10245" max="10245" width="6.1796875" customWidth="1"/>
    <col min="10246" max="10246" width="10.81640625" customWidth="1"/>
    <col min="10247" max="10247" width="24.453125" customWidth="1"/>
    <col min="10248" max="10248" width="9.1796875" customWidth="1"/>
    <col min="10251" max="10251" width="15.54296875" customWidth="1"/>
    <col min="10252" max="10252" width="15.1796875" customWidth="1"/>
    <col min="10253" max="10253" width="14.1796875" customWidth="1"/>
    <col min="10254" max="10254" width="4.54296875" customWidth="1"/>
    <col min="10255" max="10255" width="9.453125" customWidth="1"/>
    <col min="10256" max="10256" width="14.54296875" customWidth="1"/>
    <col min="10257" max="10257" width="1.1796875" customWidth="1"/>
    <col min="10258" max="10259" width="0.7265625" customWidth="1"/>
    <col min="10260" max="10260" width="6.1796875" customWidth="1"/>
    <col min="10261" max="10261" width="10.81640625" customWidth="1"/>
    <col min="10262" max="10262" width="24.453125" customWidth="1"/>
    <col min="10263" max="10266" width="9.1796875" customWidth="1"/>
    <col min="10267" max="10267" width="21.1796875" customWidth="1"/>
    <col min="10268" max="10268" width="16.7265625" customWidth="1"/>
    <col min="10269" max="10269" width="4.54296875" customWidth="1"/>
    <col min="10270" max="10270" width="9.453125" customWidth="1"/>
    <col min="10271" max="10271" width="15" customWidth="1"/>
    <col min="10272" max="10272" width="0.81640625" customWidth="1"/>
    <col min="10273" max="10273" width="9.1796875" customWidth="1"/>
    <col min="10500" max="10500" width="0.7265625" customWidth="1"/>
    <col min="10501" max="10501" width="6.1796875" customWidth="1"/>
    <col min="10502" max="10502" width="10.81640625" customWidth="1"/>
    <col min="10503" max="10503" width="24.453125" customWidth="1"/>
    <col min="10504" max="10504" width="9.1796875" customWidth="1"/>
    <col min="10507" max="10507" width="15.54296875" customWidth="1"/>
    <col min="10508" max="10508" width="15.1796875" customWidth="1"/>
    <col min="10509" max="10509" width="14.1796875" customWidth="1"/>
    <col min="10510" max="10510" width="4.54296875" customWidth="1"/>
    <col min="10511" max="10511" width="9.453125" customWidth="1"/>
    <col min="10512" max="10512" width="14.54296875" customWidth="1"/>
    <col min="10513" max="10513" width="1.1796875" customWidth="1"/>
    <col min="10514" max="10515" width="0.7265625" customWidth="1"/>
    <col min="10516" max="10516" width="6.1796875" customWidth="1"/>
    <col min="10517" max="10517" width="10.81640625" customWidth="1"/>
    <col min="10518" max="10518" width="24.453125" customWidth="1"/>
    <col min="10519" max="10522" width="9.1796875" customWidth="1"/>
    <col min="10523" max="10523" width="21.1796875" customWidth="1"/>
    <col min="10524" max="10524" width="16.7265625" customWidth="1"/>
    <col min="10525" max="10525" width="4.54296875" customWidth="1"/>
    <col min="10526" max="10526" width="9.453125" customWidth="1"/>
    <col min="10527" max="10527" width="15" customWidth="1"/>
    <col min="10528" max="10528" width="0.81640625" customWidth="1"/>
    <col min="10529" max="10529" width="9.1796875" customWidth="1"/>
    <col min="10756" max="10756" width="0.7265625" customWidth="1"/>
    <col min="10757" max="10757" width="6.1796875" customWidth="1"/>
    <col min="10758" max="10758" width="10.81640625" customWidth="1"/>
    <col min="10759" max="10759" width="24.453125" customWidth="1"/>
    <col min="10760" max="10760" width="9.1796875" customWidth="1"/>
    <col min="10763" max="10763" width="15.54296875" customWidth="1"/>
    <col min="10764" max="10764" width="15.1796875" customWidth="1"/>
    <col min="10765" max="10765" width="14.1796875" customWidth="1"/>
    <col min="10766" max="10766" width="4.54296875" customWidth="1"/>
    <col min="10767" max="10767" width="9.453125" customWidth="1"/>
    <col min="10768" max="10768" width="14.54296875" customWidth="1"/>
    <col min="10769" max="10769" width="1.1796875" customWidth="1"/>
    <col min="10770" max="10771" width="0.7265625" customWidth="1"/>
    <col min="10772" max="10772" width="6.1796875" customWidth="1"/>
    <col min="10773" max="10773" width="10.81640625" customWidth="1"/>
    <col min="10774" max="10774" width="24.453125" customWidth="1"/>
    <col min="10775" max="10778" width="9.1796875" customWidth="1"/>
    <col min="10779" max="10779" width="21.1796875" customWidth="1"/>
    <col min="10780" max="10780" width="16.7265625" customWidth="1"/>
    <col min="10781" max="10781" width="4.54296875" customWidth="1"/>
    <col min="10782" max="10782" width="9.453125" customWidth="1"/>
    <col min="10783" max="10783" width="15" customWidth="1"/>
    <col min="10784" max="10784" width="0.81640625" customWidth="1"/>
    <col min="10785" max="10785" width="9.1796875" customWidth="1"/>
    <col min="11012" max="11012" width="0.7265625" customWidth="1"/>
    <col min="11013" max="11013" width="6.1796875" customWidth="1"/>
    <col min="11014" max="11014" width="10.81640625" customWidth="1"/>
    <col min="11015" max="11015" width="24.453125" customWidth="1"/>
    <col min="11016" max="11016" width="9.1796875" customWidth="1"/>
    <col min="11019" max="11019" width="15.54296875" customWidth="1"/>
    <col min="11020" max="11020" width="15.1796875" customWidth="1"/>
    <col min="11021" max="11021" width="14.1796875" customWidth="1"/>
    <col min="11022" max="11022" width="4.54296875" customWidth="1"/>
    <col min="11023" max="11023" width="9.453125" customWidth="1"/>
    <col min="11024" max="11024" width="14.54296875" customWidth="1"/>
    <col min="11025" max="11025" width="1.1796875" customWidth="1"/>
    <col min="11026" max="11027" width="0.7265625" customWidth="1"/>
    <col min="11028" max="11028" width="6.1796875" customWidth="1"/>
    <col min="11029" max="11029" width="10.81640625" customWidth="1"/>
    <col min="11030" max="11030" width="24.453125" customWidth="1"/>
    <col min="11031" max="11034" width="9.1796875" customWidth="1"/>
    <col min="11035" max="11035" width="21.1796875" customWidth="1"/>
    <col min="11036" max="11036" width="16.7265625" customWidth="1"/>
    <col min="11037" max="11037" width="4.54296875" customWidth="1"/>
    <col min="11038" max="11038" width="9.453125" customWidth="1"/>
    <col min="11039" max="11039" width="15" customWidth="1"/>
    <col min="11040" max="11040" width="0.81640625" customWidth="1"/>
    <col min="11041" max="11041" width="9.1796875" customWidth="1"/>
    <col min="11268" max="11268" width="0.7265625" customWidth="1"/>
    <col min="11269" max="11269" width="6.1796875" customWidth="1"/>
    <col min="11270" max="11270" width="10.81640625" customWidth="1"/>
    <col min="11271" max="11271" width="24.453125" customWidth="1"/>
    <col min="11272" max="11272" width="9.1796875" customWidth="1"/>
    <col min="11275" max="11275" width="15.54296875" customWidth="1"/>
    <col min="11276" max="11276" width="15.1796875" customWidth="1"/>
    <col min="11277" max="11277" width="14.1796875" customWidth="1"/>
    <col min="11278" max="11278" width="4.54296875" customWidth="1"/>
    <col min="11279" max="11279" width="9.453125" customWidth="1"/>
    <col min="11280" max="11280" width="14.54296875" customWidth="1"/>
    <col min="11281" max="11281" width="1.1796875" customWidth="1"/>
    <col min="11282" max="11283" width="0.7265625" customWidth="1"/>
    <col min="11284" max="11284" width="6.1796875" customWidth="1"/>
    <col min="11285" max="11285" width="10.81640625" customWidth="1"/>
    <col min="11286" max="11286" width="24.453125" customWidth="1"/>
    <col min="11287" max="11290" width="9.1796875" customWidth="1"/>
    <col min="11291" max="11291" width="21.1796875" customWidth="1"/>
    <col min="11292" max="11292" width="16.7265625" customWidth="1"/>
    <col min="11293" max="11293" width="4.54296875" customWidth="1"/>
    <col min="11294" max="11294" width="9.453125" customWidth="1"/>
    <col min="11295" max="11295" width="15" customWidth="1"/>
    <col min="11296" max="11296" width="0.81640625" customWidth="1"/>
    <col min="11297" max="11297" width="9.1796875" customWidth="1"/>
    <col min="11524" max="11524" width="0.7265625" customWidth="1"/>
    <col min="11525" max="11525" width="6.1796875" customWidth="1"/>
    <col min="11526" max="11526" width="10.81640625" customWidth="1"/>
    <col min="11527" max="11527" width="24.453125" customWidth="1"/>
    <col min="11528" max="11528" width="9.1796875" customWidth="1"/>
    <col min="11531" max="11531" width="15.54296875" customWidth="1"/>
    <col min="11532" max="11532" width="15.1796875" customWidth="1"/>
    <col min="11533" max="11533" width="14.1796875" customWidth="1"/>
    <col min="11534" max="11534" width="4.54296875" customWidth="1"/>
    <col min="11535" max="11535" width="9.453125" customWidth="1"/>
    <col min="11536" max="11536" width="14.54296875" customWidth="1"/>
    <col min="11537" max="11537" width="1.1796875" customWidth="1"/>
    <col min="11538" max="11539" width="0.7265625" customWidth="1"/>
    <col min="11540" max="11540" width="6.1796875" customWidth="1"/>
    <col min="11541" max="11541" width="10.81640625" customWidth="1"/>
    <col min="11542" max="11542" width="24.453125" customWidth="1"/>
    <col min="11543" max="11546" width="9.1796875" customWidth="1"/>
    <col min="11547" max="11547" width="21.1796875" customWidth="1"/>
    <col min="11548" max="11548" width="16.7265625" customWidth="1"/>
    <col min="11549" max="11549" width="4.54296875" customWidth="1"/>
    <col min="11550" max="11550" width="9.453125" customWidth="1"/>
    <col min="11551" max="11551" width="15" customWidth="1"/>
    <col min="11552" max="11552" width="0.81640625" customWidth="1"/>
    <col min="11553" max="11553" width="9.1796875" customWidth="1"/>
    <col min="11780" max="11780" width="0.7265625" customWidth="1"/>
    <col min="11781" max="11781" width="6.1796875" customWidth="1"/>
    <col min="11782" max="11782" width="10.81640625" customWidth="1"/>
    <col min="11783" max="11783" width="24.453125" customWidth="1"/>
    <col min="11784" max="11784" width="9.1796875" customWidth="1"/>
    <col min="11787" max="11787" width="15.54296875" customWidth="1"/>
    <col min="11788" max="11788" width="15.1796875" customWidth="1"/>
    <col min="11789" max="11789" width="14.1796875" customWidth="1"/>
    <col min="11790" max="11790" width="4.54296875" customWidth="1"/>
    <col min="11791" max="11791" width="9.453125" customWidth="1"/>
    <col min="11792" max="11792" width="14.54296875" customWidth="1"/>
    <col min="11793" max="11793" width="1.1796875" customWidth="1"/>
    <col min="11794" max="11795" width="0.7265625" customWidth="1"/>
    <col min="11796" max="11796" width="6.1796875" customWidth="1"/>
    <col min="11797" max="11797" width="10.81640625" customWidth="1"/>
    <col min="11798" max="11798" width="24.453125" customWidth="1"/>
    <col min="11799" max="11802" width="9.1796875" customWidth="1"/>
    <col min="11803" max="11803" width="21.1796875" customWidth="1"/>
    <col min="11804" max="11804" width="16.7265625" customWidth="1"/>
    <col min="11805" max="11805" width="4.54296875" customWidth="1"/>
    <col min="11806" max="11806" width="9.453125" customWidth="1"/>
    <col min="11807" max="11807" width="15" customWidth="1"/>
    <col min="11808" max="11808" width="0.81640625" customWidth="1"/>
    <col min="11809" max="11809" width="9.1796875" customWidth="1"/>
    <col min="12036" max="12036" width="0.7265625" customWidth="1"/>
    <col min="12037" max="12037" width="6.1796875" customWidth="1"/>
    <col min="12038" max="12038" width="10.81640625" customWidth="1"/>
    <col min="12039" max="12039" width="24.453125" customWidth="1"/>
    <col min="12040" max="12040" width="9.1796875" customWidth="1"/>
    <col min="12043" max="12043" width="15.54296875" customWidth="1"/>
    <col min="12044" max="12044" width="15.1796875" customWidth="1"/>
    <col min="12045" max="12045" width="14.1796875" customWidth="1"/>
    <col min="12046" max="12046" width="4.54296875" customWidth="1"/>
    <col min="12047" max="12047" width="9.453125" customWidth="1"/>
    <col min="12048" max="12048" width="14.54296875" customWidth="1"/>
    <col min="12049" max="12049" width="1.1796875" customWidth="1"/>
    <col min="12050" max="12051" width="0.7265625" customWidth="1"/>
    <col min="12052" max="12052" width="6.1796875" customWidth="1"/>
    <col min="12053" max="12053" width="10.81640625" customWidth="1"/>
    <col min="12054" max="12054" width="24.453125" customWidth="1"/>
    <col min="12055" max="12058" width="9.1796875" customWidth="1"/>
    <col min="12059" max="12059" width="21.1796875" customWidth="1"/>
    <col min="12060" max="12060" width="16.7265625" customWidth="1"/>
    <col min="12061" max="12061" width="4.54296875" customWidth="1"/>
    <col min="12062" max="12062" width="9.453125" customWidth="1"/>
    <col min="12063" max="12063" width="15" customWidth="1"/>
    <col min="12064" max="12064" width="0.81640625" customWidth="1"/>
    <col min="12065" max="12065" width="9.1796875" customWidth="1"/>
    <col min="12292" max="12292" width="0.7265625" customWidth="1"/>
    <col min="12293" max="12293" width="6.1796875" customWidth="1"/>
    <col min="12294" max="12294" width="10.81640625" customWidth="1"/>
    <col min="12295" max="12295" width="24.453125" customWidth="1"/>
    <col min="12296" max="12296" width="9.1796875" customWidth="1"/>
    <col min="12299" max="12299" width="15.54296875" customWidth="1"/>
    <col min="12300" max="12300" width="15.1796875" customWidth="1"/>
    <col min="12301" max="12301" width="14.1796875" customWidth="1"/>
    <col min="12302" max="12302" width="4.54296875" customWidth="1"/>
    <col min="12303" max="12303" width="9.453125" customWidth="1"/>
    <col min="12304" max="12304" width="14.54296875" customWidth="1"/>
    <col min="12305" max="12305" width="1.1796875" customWidth="1"/>
    <col min="12306" max="12307" width="0.7265625" customWidth="1"/>
    <col min="12308" max="12308" width="6.1796875" customWidth="1"/>
    <col min="12309" max="12309" width="10.81640625" customWidth="1"/>
    <col min="12310" max="12310" width="24.453125" customWidth="1"/>
    <col min="12311" max="12314" width="9.1796875" customWidth="1"/>
    <col min="12315" max="12315" width="21.1796875" customWidth="1"/>
    <col min="12316" max="12316" width="16.7265625" customWidth="1"/>
    <col min="12317" max="12317" width="4.54296875" customWidth="1"/>
    <col min="12318" max="12318" width="9.453125" customWidth="1"/>
    <col min="12319" max="12319" width="15" customWidth="1"/>
    <col min="12320" max="12320" width="0.81640625" customWidth="1"/>
    <col min="12321" max="12321" width="9.1796875" customWidth="1"/>
    <col min="12548" max="12548" width="0.7265625" customWidth="1"/>
    <col min="12549" max="12549" width="6.1796875" customWidth="1"/>
    <col min="12550" max="12550" width="10.81640625" customWidth="1"/>
    <col min="12551" max="12551" width="24.453125" customWidth="1"/>
    <col min="12552" max="12552" width="9.1796875" customWidth="1"/>
    <col min="12555" max="12555" width="15.54296875" customWidth="1"/>
    <col min="12556" max="12556" width="15.1796875" customWidth="1"/>
    <col min="12557" max="12557" width="14.1796875" customWidth="1"/>
    <col min="12558" max="12558" width="4.54296875" customWidth="1"/>
    <col min="12559" max="12559" width="9.453125" customWidth="1"/>
    <col min="12560" max="12560" width="14.54296875" customWidth="1"/>
    <col min="12561" max="12561" width="1.1796875" customWidth="1"/>
    <col min="12562" max="12563" width="0.7265625" customWidth="1"/>
    <col min="12564" max="12564" width="6.1796875" customWidth="1"/>
    <col min="12565" max="12565" width="10.81640625" customWidth="1"/>
    <col min="12566" max="12566" width="24.453125" customWidth="1"/>
    <col min="12567" max="12570" width="9.1796875" customWidth="1"/>
    <col min="12571" max="12571" width="21.1796875" customWidth="1"/>
    <col min="12572" max="12572" width="16.7265625" customWidth="1"/>
    <col min="12573" max="12573" width="4.54296875" customWidth="1"/>
    <col min="12574" max="12574" width="9.453125" customWidth="1"/>
    <col min="12575" max="12575" width="15" customWidth="1"/>
    <col min="12576" max="12576" width="0.81640625" customWidth="1"/>
    <col min="12577" max="12577" width="9.1796875" customWidth="1"/>
    <col min="12804" max="12804" width="0.7265625" customWidth="1"/>
    <col min="12805" max="12805" width="6.1796875" customWidth="1"/>
    <col min="12806" max="12806" width="10.81640625" customWidth="1"/>
    <col min="12807" max="12807" width="24.453125" customWidth="1"/>
    <col min="12808" max="12808" width="9.1796875" customWidth="1"/>
    <col min="12811" max="12811" width="15.54296875" customWidth="1"/>
    <col min="12812" max="12812" width="15.1796875" customWidth="1"/>
    <col min="12813" max="12813" width="14.1796875" customWidth="1"/>
    <col min="12814" max="12814" width="4.54296875" customWidth="1"/>
    <col min="12815" max="12815" width="9.453125" customWidth="1"/>
    <col min="12816" max="12816" width="14.54296875" customWidth="1"/>
    <col min="12817" max="12817" width="1.1796875" customWidth="1"/>
    <col min="12818" max="12819" width="0.7265625" customWidth="1"/>
    <col min="12820" max="12820" width="6.1796875" customWidth="1"/>
    <col min="12821" max="12821" width="10.81640625" customWidth="1"/>
    <col min="12822" max="12822" width="24.453125" customWidth="1"/>
    <col min="12823" max="12826" width="9.1796875" customWidth="1"/>
    <col min="12827" max="12827" width="21.1796875" customWidth="1"/>
    <col min="12828" max="12828" width="16.7265625" customWidth="1"/>
    <col min="12829" max="12829" width="4.54296875" customWidth="1"/>
    <col min="12830" max="12830" width="9.453125" customWidth="1"/>
    <col min="12831" max="12831" width="15" customWidth="1"/>
    <col min="12832" max="12832" width="0.81640625" customWidth="1"/>
    <col min="12833" max="12833" width="9.1796875" customWidth="1"/>
    <col min="13060" max="13060" width="0.7265625" customWidth="1"/>
    <col min="13061" max="13061" width="6.1796875" customWidth="1"/>
    <col min="13062" max="13062" width="10.81640625" customWidth="1"/>
    <col min="13063" max="13063" width="24.453125" customWidth="1"/>
    <col min="13064" max="13064" width="9.1796875" customWidth="1"/>
    <col min="13067" max="13067" width="15.54296875" customWidth="1"/>
    <col min="13068" max="13068" width="15.1796875" customWidth="1"/>
    <col min="13069" max="13069" width="14.1796875" customWidth="1"/>
    <col min="13070" max="13070" width="4.54296875" customWidth="1"/>
    <col min="13071" max="13071" width="9.453125" customWidth="1"/>
    <col min="13072" max="13072" width="14.54296875" customWidth="1"/>
    <col min="13073" max="13073" width="1.1796875" customWidth="1"/>
    <col min="13074" max="13075" width="0.7265625" customWidth="1"/>
    <col min="13076" max="13076" width="6.1796875" customWidth="1"/>
    <col min="13077" max="13077" width="10.81640625" customWidth="1"/>
    <col min="13078" max="13078" width="24.453125" customWidth="1"/>
    <col min="13079" max="13082" width="9.1796875" customWidth="1"/>
    <col min="13083" max="13083" width="21.1796875" customWidth="1"/>
    <col min="13084" max="13084" width="16.7265625" customWidth="1"/>
    <col min="13085" max="13085" width="4.54296875" customWidth="1"/>
    <col min="13086" max="13086" width="9.453125" customWidth="1"/>
    <col min="13087" max="13087" width="15" customWidth="1"/>
    <col min="13088" max="13088" width="0.81640625" customWidth="1"/>
    <col min="13089" max="13089" width="9.1796875" customWidth="1"/>
    <col min="13316" max="13316" width="0.7265625" customWidth="1"/>
    <col min="13317" max="13317" width="6.1796875" customWidth="1"/>
    <col min="13318" max="13318" width="10.81640625" customWidth="1"/>
    <col min="13319" max="13319" width="24.453125" customWidth="1"/>
    <col min="13320" max="13320" width="9.1796875" customWidth="1"/>
    <col min="13323" max="13323" width="15.54296875" customWidth="1"/>
    <col min="13324" max="13324" width="15.1796875" customWidth="1"/>
    <col min="13325" max="13325" width="14.1796875" customWidth="1"/>
    <col min="13326" max="13326" width="4.54296875" customWidth="1"/>
    <col min="13327" max="13327" width="9.453125" customWidth="1"/>
    <col min="13328" max="13328" width="14.54296875" customWidth="1"/>
    <col min="13329" max="13329" width="1.1796875" customWidth="1"/>
    <col min="13330" max="13331" width="0.7265625" customWidth="1"/>
    <col min="13332" max="13332" width="6.1796875" customWidth="1"/>
    <col min="13333" max="13333" width="10.81640625" customWidth="1"/>
    <col min="13334" max="13334" width="24.453125" customWidth="1"/>
    <col min="13335" max="13338" width="9.1796875" customWidth="1"/>
    <col min="13339" max="13339" width="21.1796875" customWidth="1"/>
    <col min="13340" max="13340" width="16.7265625" customWidth="1"/>
    <col min="13341" max="13341" width="4.54296875" customWidth="1"/>
    <col min="13342" max="13342" width="9.453125" customWidth="1"/>
    <col min="13343" max="13343" width="15" customWidth="1"/>
    <col min="13344" max="13344" width="0.81640625" customWidth="1"/>
    <col min="13345" max="13345" width="9.1796875" customWidth="1"/>
    <col min="13572" max="13572" width="0.7265625" customWidth="1"/>
    <col min="13573" max="13573" width="6.1796875" customWidth="1"/>
    <col min="13574" max="13574" width="10.81640625" customWidth="1"/>
    <col min="13575" max="13575" width="24.453125" customWidth="1"/>
    <col min="13576" max="13576" width="9.1796875" customWidth="1"/>
    <col min="13579" max="13579" width="15.54296875" customWidth="1"/>
    <col min="13580" max="13580" width="15.1796875" customWidth="1"/>
    <col min="13581" max="13581" width="14.1796875" customWidth="1"/>
    <col min="13582" max="13582" width="4.54296875" customWidth="1"/>
    <col min="13583" max="13583" width="9.453125" customWidth="1"/>
    <col min="13584" max="13584" width="14.54296875" customWidth="1"/>
    <col min="13585" max="13585" width="1.1796875" customWidth="1"/>
    <col min="13586" max="13587" width="0.7265625" customWidth="1"/>
    <col min="13588" max="13588" width="6.1796875" customWidth="1"/>
    <col min="13589" max="13589" width="10.81640625" customWidth="1"/>
    <col min="13590" max="13590" width="24.453125" customWidth="1"/>
    <col min="13591" max="13594" width="9.1796875" customWidth="1"/>
    <col min="13595" max="13595" width="21.1796875" customWidth="1"/>
    <col min="13596" max="13596" width="16.7265625" customWidth="1"/>
    <col min="13597" max="13597" width="4.54296875" customWidth="1"/>
    <col min="13598" max="13598" width="9.453125" customWidth="1"/>
    <col min="13599" max="13599" width="15" customWidth="1"/>
    <col min="13600" max="13600" width="0.81640625" customWidth="1"/>
    <col min="13601" max="13601" width="9.1796875" customWidth="1"/>
    <col min="13828" max="13828" width="0.7265625" customWidth="1"/>
    <col min="13829" max="13829" width="6.1796875" customWidth="1"/>
    <col min="13830" max="13830" width="10.81640625" customWidth="1"/>
    <col min="13831" max="13831" width="24.453125" customWidth="1"/>
    <col min="13832" max="13832" width="9.1796875" customWidth="1"/>
    <col min="13835" max="13835" width="15.54296875" customWidth="1"/>
    <col min="13836" max="13836" width="15.1796875" customWidth="1"/>
    <col min="13837" max="13837" width="14.1796875" customWidth="1"/>
    <col min="13838" max="13838" width="4.54296875" customWidth="1"/>
    <col min="13839" max="13839" width="9.453125" customWidth="1"/>
    <col min="13840" max="13840" width="14.54296875" customWidth="1"/>
    <col min="13841" max="13841" width="1.1796875" customWidth="1"/>
    <col min="13842" max="13843" width="0.7265625" customWidth="1"/>
    <col min="13844" max="13844" width="6.1796875" customWidth="1"/>
    <col min="13845" max="13845" width="10.81640625" customWidth="1"/>
    <col min="13846" max="13846" width="24.453125" customWidth="1"/>
    <col min="13847" max="13850" width="9.1796875" customWidth="1"/>
    <col min="13851" max="13851" width="21.1796875" customWidth="1"/>
    <col min="13852" max="13852" width="16.7265625" customWidth="1"/>
    <col min="13853" max="13853" width="4.54296875" customWidth="1"/>
    <col min="13854" max="13854" width="9.453125" customWidth="1"/>
    <col min="13855" max="13855" width="15" customWidth="1"/>
    <col min="13856" max="13856" width="0.81640625" customWidth="1"/>
    <col min="13857" max="13857" width="9.1796875" customWidth="1"/>
    <col min="14084" max="14084" width="0.7265625" customWidth="1"/>
    <col min="14085" max="14085" width="6.1796875" customWidth="1"/>
    <col min="14086" max="14086" width="10.81640625" customWidth="1"/>
    <col min="14087" max="14087" width="24.453125" customWidth="1"/>
    <col min="14088" max="14088" width="9.1796875" customWidth="1"/>
    <col min="14091" max="14091" width="15.54296875" customWidth="1"/>
    <col min="14092" max="14092" width="15.1796875" customWidth="1"/>
    <col min="14093" max="14093" width="14.1796875" customWidth="1"/>
    <col min="14094" max="14094" width="4.54296875" customWidth="1"/>
    <col min="14095" max="14095" width="9.453125" customWidth="1"/>
    <col min="14096" max="14096" width="14.54296875" customWidth="1"/>
    <col min="14097" max="14097" width="1.1796875" customWidth="1"/>
    <col min="14098" max="14099" width="0.7265625" customWidth="1"/>
    <col min="14100" max="14100" width="6.1796875" customWidth="1"/>
    <col min="14101" max="14101" width="10.81640625" customWidth="1"/>
    <col min="14102" max="14102" width="24.453125" customWidth="1"/>
    <col min="14103" max="14106" width="9.1796875" customWidth="1"/>
    <col min="14107" max="14107" width="21.1796875" customWidth="1"/>
    <col min="14108" max="14108" width="16.7265625" customWidth="1"/>
    <col min="14109" max="14109" width="4.54296875" customWidth="1"/>
    <col min="14110" max="14110" width="9.453125" customWidth="1"/>
    <col min="14111" max="14111" width="15" customWidth="1"/>
    <col min="14112" max="14112" width="0.81640625" customWidth="1"/>
    <col min="14113" max="14113" width="9.1796875" customWidth="1"/>
    <col min="14340" max="14340" width="0.7265625" customWidth="1"/>
    <col min="14341" max="14341" width="6.1796875" customWidth="1"/>
    <col min="14342" max="14342" width="10.81640625" customWidth="1"/>
    <col min="14343" max="14343" width="24.453125" customWidth="1"/>
    <col min="14344" max="14344" width="9.1796875" customWidth="1"/>
    <col min="14347" max="14347" width="15.54296875" customWidth="1"/>
    <col min="14348" max="14348" width="15.1796875" customWidth="1"/>
    <col min="14349" max="14349" width="14.1796875" customWidth="1"/>
    <col min="14350" max="14350" width="4.54296875" customWidth="1"/>
    <col min="14351" max="14351" width="9.453125" customWidth="1"/>
    <col min="14352" max="14352" width="14.54296875" customWidth="1"/>
    <col min="14353" max="14353" width="1.1796875" customWidth="1"/>
    <col min="14354" max="14355" width="0.7265625" customWidth="1"/>
    <col min="14356" max="14356" width="6.1796875" customWidth="1"/>
    <col min="14357" max="14357" width="10.81640625" customWidth="1"/>
    <col min="14358" max="14358" width="24.453125" customWidth="1"/>
    <col min="14359" max="14362" width="9.1796875" customWidth="1"/>
    <col min="14363" max="14363" width="21.1796875" customWidth="1"/>
    <col min="14364" max="14364" width="16.7265625" customWidth="1"/>
    <col min="14365" max="14365" width="4.54296875" customWidth="1"/>
    <col min="14366" max="14366" width="9.453125" customWidth="1"/>
    <col min="14367" max="14367" width="15" customWidth="1"/>
    <col min="14368" max="14368" width="0.81640625" customWidth="1"/>
    <col min="14369" max="14369" width="9.1796875" customWidth="1"/>
    <col min="14596" max="14596" width="0.7265625" customWidth="1"/>
    <col min="14597" max="14597" width="6.1796875" customWidth="1"/>
    <col min="14598" max="14598" width="10.81640625" customWidth="1"/>
    <col min="14599" max="14599" width="24.453125" customWidth="1"/>
    <col min="14600" max="14600" width="9.1796875" customWidth="1"/>
    <col min="14603" max="14603" width="15.54296875" customWidth="1"/>
    <col min="14604" max="14604" width="15.1796875" customWidth="1"/>
    <col min="14605" max="14605" width="14.1796875" customWidth="1"/>
    <col min="14606" max="14606" width="4.54296875" customWidth="1"/>
    <col min="14607" max="14607" width="9.453125" customWidth="1"/>
    <col min="14608" max="14608" width="14.54296875" customWidth="1"/>
    <col min="14609" max="14609" width="1.1796875" customWidth="1"/>
    <col min="14610" max="14611" width="0.7265625" customWidth="1"/>
    <col min="14612" max="14612" width="6.1796875" customWidth="1"/>
    <col min="14613" max="14613" width="10.81640625" customWidth="1"/>
    <col min="14614" max="14614" width="24.453125" customWidth="1"/>
    <col min="14615" max="14618" width="9.1796875" customWidth="1"/>
    <col min="14619" max="14619" width="21.1796875" customWidth="1"/>
    <col min="14620" max="14620" width="16.7265625" customWidth="1"/>
    <col min="14621" max="14621" width="4.54296875" customWidth="1"/>
    <col min="14622" max="14622" width="9.453125" customWidth="1"/>
    <col min="14623" max="14623" width="15" customWidth="1"/>
    <col min="14624" max="14624" width="0.81640625" customWidth="1"/>
    <col min="14625" max="14625" width="9.1796875" customWidth="1"/>
    <col min="14852" max="14852" width="0.7265625" customWidth="1"/>
    <col min="14853" max="14853" width="6.1796875" customWidth="1"/>
    <col min="14854" max="14854" width="10.81640625" customWidth="1"/>
    <col min="14855" max="14855" width="24.453125" customWidth="1"/>
    <col min="14856" max="14856" width="9.1796875" customWidth="1"/>
    <col min="14859" max="14859" width="15.54296875" customWidth="1"/>
    <col min="14860" max="14860" width="15.1796875" customWidth="1"/>
    <col min="14861" max="14861" width="14.1796875" customWidth="1"/>
    <col min="14862" max="14862" width="4.54296875" customWidth="1"/>
    <col min="14863" max="14863" width="9.453125" customWidth="1"/>
    <col min="14864" max="14864" width="14.54296875" customWidth="1"/>
    <col min="14865" max="14865" width="1.1796875" customWidth="1"/>
    <col min="14866" max="14867" width="0.7265625" customWidth="1"/>
    <col min="14868" max="14868" width="6.1796875" customWidth="1"/>
    <col min="14869" max="14869" width="10.81640625" customWidth="1"/>
    <col min="14870" max="14870" width="24.453125" customWidth="1"/>
    <col min="14871" max="14874" width="9.1796875" customWidth="1"/>
    <col min="14875" max="14875" width="21.1796875" customWidth="1"/>
    <col min="14876" max="14876" width="16.7265625" customWidth="1"/>
    <col min="14877" max="14877" width="4.54296875" customWidth="1"/>
    <col min="14878" max="14878" width="9.453125" customWidth="1"/>
    <col min="14879" max="14879" width="15" customWidth="1"/>
    <col min="14880" max="14880" width="0.81640625" customWidth="1"/>
    <col min="14881" max="14881" width="9.1796875" customWidth="1"/>
    <col min="15108" max="15108" width="0.7265625" customWidth="1"/>
    <col min="15109" max="15109" width="6.1796875" customWidth="1"/>
    <col min="15110" max="15110" width="10.81640625" customWidth="1"/>
    <col min="15111" max="15111" width="24.453125" customWidth="1"/>
    <col min="15112" max="15112" width="9.1796875" customWidth="1"/>
    <col min="15115" max="15115" width="15.54296875" customWidth="1"/>
    <col min="15116" max="15116" width="15.1796875" customWidth="1"/>
    <col min="15117" max="15117" width="14.1796875" customWidth="1"/>
    <col min="15118" max="15118" width="4.54296875" customWidth="1"/>
    <col min="15119" max="15119" width="9.453125" customWidth="1"/>
    <col min="15120" max="15120" width="14.54296875" customWidth="1"/>
    <col min="15121" max="15121" width="1.1796875" customWidth="1"/>
    <col min="15122" max="15123" width="0.7265625" customWidth="1"/>
    <col min="15124" max="15124" width="6.1796875" customWidth="1"/>
    <col min="15125" max="15125" width="10.81640625" customWidth="1"/>
    <col min="15126" max="15126" width="24.453125" customWidth="1"/>
    <col min="15127" max="15130" width="9.1796875" customWidth="1"/>
    <col min="15131" max="15131" width="21.1796875" customWidth="1"/>
    <col min="15132" max="15132" width="16.7265625" customWidth="1"/>
    <col min="15133" max="15133" width="4.54296875" customWidth="1"/>
    <col min="15134" max="15134" width="9.453125" customWidth="1"/>
    <col min="15135" max="15135" width="15" customWidth="1"/>
    <col min="15136" max="15136" width="0.81640625" customWidth="1"/>
    <col min="15137" max="15137" width="9.1796875" customWidth="1"/>
    <col min="15364" max="15364" width="0.7265625" customWidth="1"/>
    <col min="15365" max="15365" width="6.1796875" customWidth="1"/>
    <col min="15366" max="15366" width="10.81640625" customWidth="1"/>
    <col min="15367" max="15367" width="24.453125" customWidth="1"/>
    <col min="15368" max="15368" width="9.1796875" customWidth="1"/>
    <col min="15371" max="15371" width="15.54296875" customWidth="1"/>
    <col min="15372" max="15372" width="15.1796875" customWidth="1"/>
    <col min="15373" max="15373" width="14.1796875" customWidth="1"/>
    <col min="15374" max="15374" width="4.54296875" customWidth="1"/>
    <col min="15375" max="15375" width="9.453125" customWidth="1"/>
    <col min="15376" max="15376" width="14.54296875" customWidth="1"/>
    <col min="15377" max="15377" width="1.1796875" customWidth="1"/>
    <col min="15378" max="15379" width="0.7265625" customWidth="1"/>
    <col min="15380" max="15380" width="6.1796875" customWidth="1"/>
    <col min="15381" max="15381" width="10.81640625" customWidth="1"/>
    <col min="15382" max="15382" width="24.453125" customWidth="1"/>
    <col min="15383" max="15386" width="9.1796875" customWidth="1"/>
    <col min="15387" max="15387" width="21.1796875" customWidth="1"/>
    <col min="15388" max="15388" width="16.7265625" customWidth="1"/>
    <col min="15389" max="15389" width="4.54296875" customWidth="1"/>
    <col min="15390" max="15390" width="9.453125" customWidth="1"/>
    <col min="15391" max="15391" width="15" customWidth="1"/>
    <col min="15392" max="15392" width="0.81640625" customWidth="1"/>
    <col min="15393" max="15393" width="9.1796875" customWidth="1"/>
    <col min="15620" max="15620" width="0.7265625" customWidth="1"/>
    <col min="15621" max="15621" width="6.1796875" customWidth="1"/>
    <col min="15622" max="15622" width="10.81640625" customWidth="1"/>
    <col min="15623" max="15623" width="24.453125" customWidth="1"/>
    <col min="15624" max="15624" width="9.1796875" customWidth="1"/>
    <col min="15627" max="15627" width="15.54296875" customWidth="1"/>
    <col min="15628" max="15628" width="15.1796875" customWidth="1"/>
    <col min="15629" max="15629" width="14.1796875" customWidth="1"/>
    <col min="15630" max="15630" width="4.54296875" customWidth="1"/>
    <col min="15631" max="15631" width="9.453125" customWidth="1"/>
    <col min="15632" max="15632" width="14.54296875" customWidth="1"/>
    <col min="15633" max="15633" width="1.1796875" customWidth="1"/>
    <col min="15634" max="15635" width="0.7265625" customWidth="1"/>
    <col min="15636" max="15636" width="6.1796875" customWidth="1"/>
    <col min="15637" max="15637" width="10.81640625" customWidth="1"/>
    <col min="15638" max="15638" width="24.453125" customWidth="1"/>
    <col min="15639" max="15642" width="9.1796875" customWidth="1"/>
    <col min="15643" max="15643" width="21.1796875" customWidth="1"/>
    <col min="15644" max="15644" width="16.7265625" customWidth="1"/>
    <col min="15645" max="15645" width="4.54296875" customWidth="1"/>
    <col min="15646" max="15646" width="9.453125" customWidth="1"/>
    <col min="15647" max="15647" width="15" customWidth="1"/>
    <col min="15648" max="15648" width="0.81640625" customWidth="1"/>
    <col min="15649" max="15649" width="9.1796875" customWidth="1"/>
    <col min="15876" max="15876" width="0.7265625" customWidth="1"/>
    <col min="15877" max="15877" width="6.1796875" customWidth="1"/>
    <col min="15878" max="15878" width="10.81640625" customWidth="1"/>
    <col min="15879" max="15879" width="24.453125" customWidth="1"/>
    <col min="15880" max="15880" width="9.1796875" customWidth="1"/>
    <col min="15883" max="15883" width="15.54296875" customWidth="1"/>
    <col min="15884" max="15884" width="15.1796875" customWidth="1"/>
    <col min="15885" max="15885" width="14.1796875" customWidth="1"/>
    <col min="15886" max="15886" width="4.54296875" customWidth="1"/>
    <col min="15887" max="15887" width="9.453125" customWidth="1"/>
    <col min="15888" max="15888" width="14.54296875" customWidth="1"/>
    <col min="15889" max="15889" width="1.1796875" customWidth="1"/>
    <col min="15890" max="15891" width="0.7265625" customWidth="1"/>
    <col min="15892" max="15892" width="6.1796875" customWidth="1"/>
    <col min="15893" max="15893" width="10.81640625" customWidth="1"/>
    <col min="15894" max="15894" width="24.453125" customWidth="1"/>
    <col min="15895" max="15898" width="9.1796875" customWidth="1"/>
    <col min="15899" max="15899" width="21.1796875" customWidth="1"/>
    <col min="15900" max="15900" width="16.7265625" customWidth="1"/>
    <col min="15901" max="15901" width="4.54296875" customWidth="1"/>
    <col min="15902" max="15902" width="9.453125" customWidth="1"/>
    <col min="15903" max="15903" width="15" customWidth="1"/>
    <col min="15904" max="15904" width="0.81640625" customWidth="1"/>
    <col min="15905" max="15905" width="9.1796875" customWidth="1"/>
    <col min="16132" max="16132" width="0.7265625" customWidth="1"/>
    <col min="16133" max="16133" width="6.1796875" customWidth="1"/>
    <col min="16134" max="16134" width="10.81640625" customWidth="1"/>
    <col min="16135" max="16135" width="24.453125" customWidth="1"/>
    <col min="16136" max="16136" width="9.1796875" customWidth="1"/>
    <col min="16139" max="16139" width="15.54296875" customWidth="1"/>
    <col min="16140" max="16140" width="15.1796875" customWidth="1"/>
    <col min="16141" max="16141" width="14.1796875" customWidth="1"/>
    <col min="16142" max="16142" width="4.54296875" customWidth="1"/>
    <col min="16143" max="16143" width="9.453125" customWidth="1"/>
    <col min="16144" max="16144" width="14.54296875" customWidth="1"/>
    <col min="16145" max="16145" width="1.1796875" customWidth="1"/>
    <col min="16146" max="16147" width="0.7265625" customWidth="1"/>
    <col min="16148" max="16148" width="6.1796875" customWidth="1"/>
    <col min="16149" max="16149" width="10.81640625" customWidth="1"/>
    <col min="16150" max="16150" width="24.453125" customWidth="1"/>
    <col min="16151" max="16154" width="9.1796875" customWidth="1"/>
    <col min="16155" max="16155" width="21.1796875" customWidth="1"/>
    <col min="16156" max="16156" width="16.7265625" customWidth="1"/>
    <col min="16157" max="16157" width="4.54296875" customWidth="1"/>
    <col min="16158" max="16158" width="9.453125" customWidth="1"/>
    <col min="16159" max="16159" width="15" customWidth="1"/>
    <col min="16160" max="16160" width="0.81640625" customWidth="1"/>
    <col min="16161" max="16161" width="9.1796875" customWidth="1"/>
  </cols>
  <sheetData>
    <row r="1" spans="2:31" s="19" customFormat="1" ht="10" x14ac:dyDescent="0.2">
      <c r="B1" s="126" t="s">
        <v>2</v>
      </c>
      <c r="C1" s="75" t="s">
        <v>6</v>
      </c>
      <c r="D1" s="75"/>
      <c r="E1" s="75" t="s">
        <v>4</v>
      </c>
      <c r="F1" s="76"/>
      <c r="G1" s="76"/>
      <c r="H1" s="76"/>
      <c r="I1" s="76"/>
      <c r="J1" s="85"/>
      <c r="K1" s="83"/>
      <c r="L1" s="83" t="s">
        <v>61</v>
      </c>
      <c r="M1" s="83" t="s">
        <v>61</v>
      </c>
      <c r="N1" s="83" t="s">
        <v>62</v>
      </c>
      <c r="O1" s="83" t="s">
        <v>62</v>
      </c>
      <c r="P1" s="81" t="s">
        <v>63</v>
      </c>
      <c r="Q1" s="77"/>
      <c r="AC1" s="20"/>
      <c r="AD1" s="20"/>
      <c r="AE1" s="59"/>
    </row>
    <row r="2" spans="2:31" s="72" customFormat="1" ht="10" x14ac:dyDescent="0.2">
      <c r="B2" s="127"/>
      <c r="C2" s="78"/>
      <c r="D2" s="78"/>
      <c r="E2" s="78"/>
      <c r="F2" s="79"/>
      <c r="G2" s="79"/>
      <c r="H2" s="79"/>
      <c r="I2" s="79"/>
      <c r="J2" s="86" t="s">
        <v>59</v>
      </c>
      <c r="K2" s="84" t="s">
        <v>60</v>
      </c>
      <c r="L2" s="84" t="s">
        <v>0</v>
      </c>
      <c r="M2" s="84" t="s">
        <v>1</v>
      </c>
      <c r="N2" s="84"/>
      <c r="O2" s="84" t="s">
        <v>1</v>
      </c>
      <c r="P2" s="82" t="s">
        <v>1</v>
      </c>
      <c r="Q2" s="80"/>
      <c r="AC2" s="73"/>
      <c r="AD2" s="73"/>
      <c r="AE2" s="74"/>
    </row>
    <row r="3" spans="2:31" x14ac:dyDescent="0.3">
      <c r="B3" s="128"/>
      <c r="C3" s="90"/>
      <c r="D3" s="90"/>
      <c r="E3" s="91" t="s">
        <v>143</v>
      </c>
      <c r="F3" s="90"/>
      <c r="G3" s="90"/>
      <c r="H3" s="90"/>
      <c r="I3" s="90"/>
      <c r="J3" s="90"/>
      <c r="K3" s="90"/>
      <c r="L3" s="90"/>
      <c r="M3" s="90"/>
      <c r="N3" s="90"/>
      <c r="O3" s="90"/>
      <c r="P3" s="92"/>
      <c r="Q3" s="93"/>
    </row>
    <row r="4" spans="2:31" x14ac:dyDescent="0.3">
      <c r="B4" s="129" t="s">
        <v>3</v>
      </c>
      <c r="C4" s="120" t="s">
        <v>52</v>
      </c>
      <c r="D4" s="123"/>
      <c r="E4" s="11" t="s">
        <v>151</v>
      </c>
      <c r="F4" s="8"/>
      <c r="G4" s="8"/>
      <c r="H4" s="8"/>
      <c r="I4" s="8"/>
      <c r="J4" s="71" t="s">
        <v>36</v>
      </c>
      <c r="K4" s="63">
        <v>1</v>
      </c>
      <c r="L4" s="95">
        <v>6500</v>
      </c>
      <c r="M4" s="96">
        <f>L4*K4</f>
        <v>6500</v>
      </c>
      <c r="N4" s="96">
        <v>1000</v>
      </c>
      <c r="O4" s="96">
        <f>N4*K4</f>
        <v>1000</v>
      </c>
      <c r="P4" s="99">
        <f>O4+M4</f>
        <v>7500</v>
      </c>
      <c r="Q4" s="4"/>
    </row>
    <row r="5" spans="2:31" x14ac:dyDescent="0.3">
      <c r="B5" s="129" t="s">
        <v>5</v>
      </c>
      <c r="C5" s="6"/>
      <c r="D5" s="122"/>
      <c r="E5" s="11" t="s">
        <v>97</v>
      </c>
      <c r="F5" s="8"/>
      <c r="G5" s="8"/>
      <c r="H5" s="8"/>
      <c r="I5" s="4"/>
      <c r="J5" s="62" t="s">
        <v>36</v>
      </c>
      <c r="K5" s="63">
        <v>1</v>
      </c>
      <c r="L5" s="95">
        <v>2800</v>
      </c>
      <c r="M5" s="96">
        <f>L5*K5</f>
        <v>2800</v>
      </c>
      <c r="N5" s="96">
        <v>500</v>
      </c>
      <c r="O5" s="96">
        <f>N5*K5</f>
        <v>500</v>
      </c>
      <c r="P5" s="99">
        <f>O5+M5</f>
        <v>3300</v>
      </c>
      <c r="Q5" s="4"/>
    </row>
    <row r="6" spans="2:31" x14ac:dyDescent="0.3">
      <c r="B6" s="129" t="s">
        <v>7</v>
      </c>
      <c r="C6" s="6" t="s">
        <v>45</v>
      </c>
      <c r="D6" s="122"/>
      <c r="E6" s="64" t="s">
        <v>46</v>
      </c>
      <c r="F6" s="58"/>
      <c r="G6" s="58"/>
      <c r="H6" s="58"/>
      <c r="I6" s="62"/>
      <c r="J6" s="62" t="s">
        <v>36</v>
      </c>
      <c r="K6" s="94">
        <v>1</v>
      </c>
      <c r="L6" s="95">
        <v>19550</v>
      </c>
      <c r="M6" s="96">
        <f>L6*K6</f>
        <v>19550</v>
      </c>
      <c r="N6" s="96">
        <v>2200</v>
      </c>
      <c r="O6" s="96">
        <f>N6*K6</f>
        <v>2200</v>
      </c>
      <c r="P6" s="99">
        <f>O6+M6</f>
        <v>21750</v>
      </c>
      <c r="Q6" s="4"/>
    </row>
    <row r="7" spans="2:31" x14ac:dyDescent="0.3">
      <c r="B7" s="129"/>
      <c r="C7" s="6"/>
      <c r="D7" s="122"/>
      <c r="E7" s="10" t="s">
        <v>146</v>
      </c>
      <c r="F7" s="58"/>
      <c r="G7" s="58"/>
      <c r="H7" s="58"/>
      <c r="I7" s="62"/>
      <c r="J7" s="63"/>
      <c r="K7" s="96"/>
      <c r="L7" s="95"/>
      <c r="M7" s="96"/>
      <c r="N7" s="96"/>
      <c r="O7" s="96"/>
      <c r="P7" s="99"/>
      <c r="Q7" s="4"/>
    </row>
    <row r="8" spans="2:31" x14ac:dyDescent="0.3">
      <c r="B8" s="129" t="s">
        <v>8</v>
      </c>
      <c r="C8" s="6" t="s">
        <v>99</v>
      </c>
      <c r="D8" s="122"/>
      <c r="E8" s="10" t="s">
        <v>145</v>
      </c>
      <c r="F8" s="58"/>
      <c r="G8" s="58"/>
      <c r="H8" s="58"/>
      <c r="I8" s="62"/>
      <c r="J8" s="62" t="s">
        <v>36</v>
      </c>
      <c r="K8" s="94">
        <v>1</v>
      </c>
      <c r="L8" s="95">
        <v>7800</v>
      </c>
      <c r="M8" s="96">
        <f>L8*K8</f>
        <v>7800</v>
      </c>
      <c r="N8" s="96">
        <v>800</v>
      </c>
      <c r="O8" s="96">
        <f>N8*K8</f>
        <v>800</v>
      </c>
      <c r="P8" s="99">
        <f>O8+M8</f>
        <v>8600</v>
      </c>
      <c r="Q8" s="4"/>
    </row>
    <row r="9" spans="2:31" x14ac:dyDescent="0.3">
      <c r="B9" s="129"/>
      <c r="C9" s="6"/>
      <c r="D9" s="122"/>
      <c r="F9" s="58"/>
      <c r="G9" s="58"/>
      <c r="H9" s="58"/>
      <c r="I9" s="62"/>
      <c r="J9" s="62"/>
      <c r="K9" s="94"/>
      <c r="L9" s="95"/>
      <c r="M9" s="96"/>
      <c r="N9" s="96"/>
      <c r="O9" s="96"/>
      <c r="P9" s="99"/>
      <c r="Q9" s="4"/>
    </row>
    <row r="10" spans="2:31" x14ac:dyDescent="0.3">
      <c r="B10" s="129" t="s">
        <v>9</v>
      </c>
      <c r="C10" s="6" t="s">
        <v>84</v>
      </c>
      <c r="D10" s="122"/>
      <c r="E10" s="10" t="s">
        <v>37</v>
      </c>
      <c r="I10" s="4"/>
      <c r="J10" s="62" t="s">
        <v>66</v>
      </c>
      <c r="K10" s="94">
        <v>43</v>
      </c>
      <c r="L10" s="97">
        <v>0</v>
      </c>
      <c r="M10" s="96">
        <f t="shared" ref="M10:M12" si="0">L10*K10</f>
        <v>0</v>
      </c>
      <c r="N10" s="100">
        <v>400</v>
      </c>
      <c r="O10" s="96">
        <f t="shared" ref="O10:O12" si="1">N10*K10</f>
        <v>17200</v>
      </c>
      <c r="P10" s="99">
        <f t="shared" ref="P10:P12" si="2">O10+M10</f>
        <v>17200</v>
      </c>
      <c r="Q10" s="4"/>
    </row>
    <row r="11" spans="2:31" x14ac:dyDescent="0.3">
      <c r="B11" s="129" t="s">
        <v>10</v>
      </c>
      <c r="C11" s="6" t="s">
        <v>84</v>
      </c>
      <c r="D11" s="122"/>
      <c r="E11" s="10" t="s">
        <v>98</v>
      </c>
      <c r="I11" s="4"/>
      <c r="J11" s="62" t="s">
        <v>66</v>
      </c>
      <c r="K11" s="94">
        <v>43</v>
      </c>
      <c r="L11" s="97">
        <v>0</v>
      </c>
      <c r="M11" s="96">
        <f t="shared" ref="M11" si="3">L11*K11</f>
        <v>0</v>
      </c>
      <c r="N11" s="100">
        <v>300</v>
      </c>
      <c r="O11" s="96">
        <f t="shared" ref="O11" si="4">N11*K11</f>
        <v>12900</v>
      </c>
      <c r="P11" s="99">
        <f t="shared" ref="P11" si="5">O11+M11</f>
        <v>12900</v>
      </c>
      <c r="Q11" s="4"/>
    </row>
    <row r="12" spans="2:31" x14ac:dyDescent="0.3">
      <c r="B12" s="129" t="s">
        <v>33</v>
      </c>
      <c r="C12" s="6" t="s">
        <v>84</v>
      </c>
      <c r="D12" s="122"/>
      <c r="E12" s="64" t="s">
        <v>67</v>
      </c>
      <c r="I12" s="4"/>
      <c r="J12" s="62" t="s">
        <v>58</v>
      </c>
      <c r="K12" s="94">
        <v>8</v>
      </c>
      <c r="L12" s="97">
        <v>0</v>
      </c>
      <c r="M12" s="96">
        <f t="shared" si="0"/>
        <v>0</v>
      </c>
      <c r="N12" s="100">
        <v>800</v>
      </c>
      <c r="O12" s="96">
        <f t="shared" si="1"/>
        <v>6400</v>
      </c>
      <c r="P12" s="99">
        <f t="shared" si="2"/>
        <v>6400</v>
      </c>
      <c r="Q12" s="4"/>
    </row>
    <row r="13" spans="2:31" x14ac:dyDescent="0.3">
      <c r="B13" s="129"/>
      <c r="C13" s="6"/>
      <c r="D13" s="122"/>
      <c r="E13" s="64"/>
      <c r="I13" s="8"/>
      <c r="J13" s="60"/>
      <c r="K13" s="63"/>
      <c r="L13" s="95"/>
      <c r="M13" s="96"/>
      <c r="N13" s="96"/>
      <c r="O13" s="96"/>
      <c r="P13" s="99"/>
      <c r="Q13" s="4"/>
    </row>
    <row r="14" spans="2:31" x14ac:dyDescent="0.3">
      <c r="B14" s="129" t="s">
        <v>24</v>
      </c>
      <c r="C14" s="6" t="s">
        <v>86</v>
      </c>
      <c r="D14" s="122"/>
      <c r="E14" s="69" t="s">
        <v>85</v>
      </c>
      <c r="J14" s="60" t="s">
        <v>36</v>
      </c>
      <c r="K14" s="60">
        <v>1</v>
      </c>
      <c r="L14" s="95">
        <v>850</v>
      </c>
      <c r="M14" s="96">
        <f>L14*K14</f>
        <v>850</v>
      </c>
      <c r="N14" s="96">
        <v>200</v>
      </c>
      <c r="O14" s="96">
        <f>N14*K14</f>
        <v>200</v>
      </c>
      <c r="P14" s="99">
        <f>O14+M14</f>
        <v>1050</v>
      </c>
      <c r="Q14" s="4"/>
    </row>
    <row r="15" spans="2:31" x14ac:dyDescent="0.3">
      <c r="B15" s="129" t="s">
        <v>11</v>
      </c>
      <c r="C15" s="6" t="s">
        <v>93</v>
      </c>
      <c r="D15" s="122"/>
      <c r="E15" s="69" t="s">
        <v>94</v>
      </c>
      <c r="F15" s="58"/>
      <c r="J15" s="60" t="s">
        <v>36</v>
      </c>
      <c r="K15" s="60">
        <v>1</v>
      </c>
      <c r="L15" s="95">
        <v>1800</v>
      </c>
      <c r="M15" s="96">
        <f t="shared" ref="M15:M16" si="6">L15*K15</f>
        <v>1800</v>
      </c>
      <c r="N15" s="96">
        <v>200</v>
      </c>
      <c r="O15" s="96">
        <f t="shared" ref="O15:O16" si="7">N15*K15</f>
        <v>200</v>
      </c>
      <c r="P15" s="99">
        <f t="shared" ref="P15:P16" si="8">O15+M15</f>
        <v>2000</v>
      </c>
      <c r="Q15" s="4"/>
    </row>
    <row r="16" spans="2:31" x14ac:dyDescent="0.3">
      <c r="B16" s="129" t="s">
        <v>12</v>
      </c>
      <c r="C16" s="6" t="s">
        <v>41</v>
      </c>
      <c r="D16" s="122"/>
      <c r="E16" s="69" t="s">
        <v>92</v>
      </c>
      <c r="J16" s="60" t="s">
        <v>36</v>
      </c>
      <c r="K16" s="60">
        <v>1</v>
      </c>
      <c r="L16" s="95">
        <v>1400</v>
      </c>
      <c r="M16" s="96">
        <f t="shared" si="6"/>
        <v>1400</v>
      </c>
      <c r="N16" s="96">
        <v>200</v>
      </c>
      <c r="O16" s="96">
        <f t="shared" si="7"/>
        <v>200</v>
      </c>
      <c r="P16" s="99">
        <f t="shared" si="8"/>
        <v>1600</v>
      </c>
      <c r="Q16" s="4"/>
    </row>
    <row r="17" spans="2:20" x14ac:dyDescent="0.3">
      <c r="B17" s="129" t="s">
        <v>25</v>
      </c>
      <c r="C17" s="6" t="s">
        <v>38</v>
      </c>
      <c r="D17" s="122"/>
      <c r="E17" s="121" t="s">
        <v>140</v>
      </c>
      <c r="F17" s="8"/>
      <c r="I17" s="8"/>
      <c r="J17" s="60" t="s">
        <v>36</v>
      </c>
      <c r="K17" s="60">
        <v>1</v>
      </c>
      <c r="L17" s="95">
        <v>260</v>
      </c>
      <c r="M17" s="96">
        <f>L17*K17</f>
        <v>260</v>
      </c>
      <c r="N17" s="96">
        <v>200</v>
      </c>
      <c r="O17" s="96">
        <f>N17*K17</f>
        <v>200</v>
      </c>
      <c r="P17" s="99">
        <f>O17+M17</f>
        <v>460</v>
      </c>
      <c r="Q17" s="4"/>
    </row>
    <row r="18" spans="2:20" x14ac:dyDescent="0.3">
      <c r="B18" s="129" t="s">
        <v>26</v>
      </c>
      <c r="C18" s="6" t="s">
        <v>38</v>
      </c>
      <c r="D18" s="122"/>
      <c r="E18" s="121" t="s">
        <v>39</v>
      </c>
      <c r="F18" s="8"/>
      <c r="I18" s="8"/>
      <c r="J18" s="60" t="s">
        <v>36</v>
      </c>
      <c r="K18" s="60">
        <v>6</v>
      </c>
      <c r="L18" s="95">
        <v>180</v>
      </c>
      <c r="M18" s="96">
        <f t="shared" ref="M18" si="9">L18*K18</f>
        <v>1080</v>
      </c>
      <c r="N18" s="96">
        <v>200</v>
      </c>
      <c r="O18" s="96">
        <f t="shared" ref="O18" si="10">N18*K18</f>
        <v>1200</v>
      </c>
      <c r="P18" s="99">
        <f t="shared" ref="P18" si="11">O18+M18</f>
        <v>2280</v>
      </c>
      <c r="Q18" s="4"/>
    </row>
    <row r="19" spans="2:20" x14ac:dyDescent="0.3">
      <c r="B19" s="129" t="s">
        <v>19</v>
      </c>
      <c r="C19" s="6" t="s">
        <v>38</v>
      </c>
      <c r="D19" s="122"/>
      <c r="E19" s="121" t="s">
        <v>100</v>
      </c>
      <c r="F19" s="8"/>
      <c r="I19" s="8"/>
      <c r="J19" s="60" t="s">
        <v>36</v>
      </c>
      <c r="K19" s="60">
        <v>4</v>
      </c>
      <c r="L19" s="95">
        <v>180</v>
      </c>
      <c r="M19" s="96">
        <f>L19*K19</f>
        <v>720</v>
      </c>
      <c r="N19" s="96">
        <v>200</v>
      </c>
      <c r="O19" s="96">
        <f>N19*K19</f>
        <v>800</v>
      </c>
      <c r="P19" s="99">
        <f>O19+M19</f>
        <v>1520</v>
      </c>
      <c r="Q19" s="4"/>
    </row>
    <row r="20" spans="2:20" x14ac:dyDescent="0.3">
      <c r="B20" s="129" t="s">
        <v>20</v>
      </c>
      <c r="C20" s="13" t="s">
        <v>147</v>
      </c>
      <c r="D20" s="122"/>
      <c r="E20" s="121" t="s">
        <v>148</v>
      </c>
      <c r="F20" s="14"/>
      <c r="G20" s="14"/>
      <c r="H20" s="14"/>
      <c r="I20" s="14"/>
      <c r="J20" s="60" t="s">
        <v>36</v>
      </c>
      <c r="K20" s="68">
        <v>5</v>
      </c>
      <c r="L20" s="95">
        <v>150</v>
      </c>
      <c r="M20" s="96">
        <f t="shared" ref="M20" si="12">L20*K20</f>
        <v>750</v>
      </c>
      <c r="N20" s="96">
        <v>100</v>
      </c>
      <c r="O20" s="96">
        <f t="shared" ref="O20" si="13">N20*K20</f>
        <v>500</v>
      </c>
      <c r="P20" s="99">
        <f t="shared" ref="P20" si="14">O20+M20</f>
        <v>1250</v>
      </c>
      <c r="Q20" s="4"/>
    </row>
    <row r="21" spans="2:20" x14ac:dyDescent="0.3">
      <c r="B21" s="129" t="s">
        <v>21</v>
      </c>
      <c r="C21" s="6" t="s">
        <v>95</v>
      </c>
      <c r="D21" s="122"/>
      <c r="E21" s="121" t="s">
        <v>96</v>
      </c>
      <c r="F21" s="8"/>
      <c r="I21" s="8"/>
      <c r="J21" s="60" t="s">
        <v>36</v>
      </c>
      <c r="K21" s="60">
        <v>4</v>
      </c>
      <c r="L21" s="95">
        <v>2200</v>
      </c>
      <c r="M21" s="96">
        <f>L21*K21</f>
        <v>8800</v>
      </c>
      <c r="N21" s="96">
        <v>200</v>
      </c>
      <c r="O21" s="96">
        <f>N21*K21</f>
        <v>800</v>
      </c>
      <c r="P21" s="99">
        <f>O21+M21</f>
        <v>9600</v>
      </c>
      <c r="Q21" s="4"/>
    </row>
    <row r="22" spans="2:20" x14ac:dyDescent="0.3">
      <c r="B22" s="129" t="s">
        <v>22</v>
      </c>
      <c r="C22" s="6" t="s">
        <v>42</v>
      </c>
      <c r="D22" s="122"/>
      <c r="E22" s="69" t="s">
        <v>43</v>
      </c>
      <c r="J22" s="60" t="s">
        <v>36</v>
      </c>
      <c r="K22" s="60">
        <v>1</v>
      </c>
      <c r="L22" s="95">
        <v>300</v>
      </c>
      <c r="M22" s="96">
        <f t="shared" ref="M22:M25" si="15">L22*K22</f>
        <v>300</v>
      </c>
      <c r="N22" s="96">
        <v>200</v>
      </c>
      <c r="O22" s="96">
        <f t="shared" ref="O22:O25" si="16">N22*K22</f>
        <v>200</v>
      </c>
      <c r="P22" s="99">
        <f t="shared" ref="P22:P25" si="17">O22+M22</f>
        <v>500</v>
      </c>
      <c r="Q22" s="4"/>
    </row>
    <row r="23" spans="2:20" ht="8" customHeight="1" x14ac:dyDescent="0.3">
      <c r="B23" s="129"/>
      <c r="C23" s="60"/>
      <c r="D23" s="124"/>
      <c r="E23" s="69"/>
      <c r="F23" s="58"/>
      <c r="G23" s="58"/>
      <c r="H23" s="58"/>
      <c r="I23" s="58"/>
      <c r="J23" s="60"/>
      <c r="K23" s="60"/>
      <c r="L23" s="95"/>
      <c r="M23" s="96"/>
      <c r="N23" s="96"/>
      <c r="O23" s="96"/>
      <c r="P23" s="99"/>
      <c r="Q23" s="4"/>
    </row>
    <row r="24" spans="2:20" x14ac:dyDescent="0.3">
      <c r="B24" s="130" t="s">
        <v>23</v>
      </c>
      <c r="C24" s="13" t="s">
        <v>87</v>
      </c>
      <c r="D24" s="122"/>
      <c r="E24" s="121" t="s">
        <v>149</v>
      </c>
      <c r="F24" s="14"/>
      <c r="G24" s="14"/>
      <c r="H24" s="14"/>
      <c r="I24" s="14"/>
      <c r="J24" s="60" t="s">
        <v>36</v>
      </c>
      <c r="K24" s="68">
        <v>6</v>
      </c>
      <c r="L24" s="95">
        <v>320</v>
      </c>
      <c r="M24" s="96">
        <f t="shared" si="15"/>
        <v>1920</v>
      </c>
      <c r="N24" s="96">
        <v>300</v>
      </c>
      <c r="O24" s="96">
        <f t="shared" si="16"/>
        <v>1800</v>
      </c>
      <c r="P24" s="99">
        <f t="shared" si="17"/>
        <v>3720</v>
      </c>
      <c r="Q24" s="4"/>
    </row>
    <row r="25" spans="2:20" x14ac:dyDescent="0.3">
      <c r="B25" s="130" t="s">
        <v>27</v>
      </c>
      <c r="C25" s="13" t="s">
        <v>40</v>
      </c>
      <c r="D25" s="122"/>
      <c r="E25" s="121" t="s">
        <v>150</v>
      </c>
      <c r="F25" s="14"/>
      <c r="G25" s="14"/>
      <c r="H25" s="14"/>
      <c r="I25" s="14"/>
      <c r="J25" s="60" t="s">
        <v>36</v>
      </c>
      <c r="K25" s="68">
        <v>6</v>
      </c>
      <c r="L25" s="95">
        <v>320</v>
      </c>
      <c r="M25" s="96">
        <f t="shared" si="15"/>
        <v>1920</v>
      </c>
      <c r="N25" s="96">
        <v>300</v>
      </c>
      <c r="O25" s="96">
        <f t="shared" si="16"/>
        <v>1800</v>
      </c>
      <c r="P25" s="99">
        <f t="shared" si="17"/>
        <v>3720</v>
      </c>
      <c r="Q25" s="4"/>
    </row>
    <row r="26" spans="2:20" x14ac:dyDescent="0.3">
      <c r="B26" s="130" t="s">
        <v>28</v>
      </c>
      <c r="C26" s="13" t="s">
        <v>141</v>
      </c>
      <c r="D26" s="122"/>
      <c r="E26" s="121" t="s">
        <v>142</v>
      </c>
      <c r="F26" s="14"/>
      <c r="G26" s="14"/>
      <c r="H26" s="14"/>
      <c r="I26" s="14"/>
      <c r="J26" s="60" t="s">
        <v>36</v>
      </c>
      <c r="K26" s="68">
        <v>7</v>
      </c>
      <c r="L26" s="95">
        <v>420</v>
      </c>
      <c r="M26" s="96">
        <f t="shared" ref="M26" si="18">L26*K26</f>
        <v>2940</v>
      </c>
      <c r="N26" s="96">
        <v>300</v>
      </c>
      <c r="O26" s="96">
        <f t="shared" ref="O26" si="19">N26*K26</f>
        <v>2100</v>
      </c>
      <c r="P26" s="99">
        <f t="shared" ref="P26" si="20">O26+M26</f>
        <v>5040</v>
      </c>
      <c r="Q26" s="4"/>
    </row>
    <row r="27" spans="2:20" x14ac:dyDescent="0.3">
      <c r="B27" s="130"/>
      <c r="C27" s="13"/>
      <c r="D27" s="122"/>
      <c r="E27" s="121"/>
      <c r="F27" s="14"/>
      <c r="G27" s="14"/>
      <c r="H27" s="14"/>
      <c r="I27" s="14"/>
      <c r="J27" s="60"/>
      <c r="K27" s="68"/>
      <c r="L27" s="95"/>
      <c r="M27" s="96"/>
      <c r="N27" s="96"/>
      <c r="O27" s="96"/>
      <c r="P27" s="99"/>
      <c r="Q27" s="4"/>
    </row>
    <row r="28" spans="2:20" x14ac:dyDescent="0.3">
      <c r="B28" s="129" t="s">
        <v>47</v>
      </c>
      <c r="C28" s="60" t="s">
        <v>68</v>
      </c>
      <c r="D28" s="124"/>
      <c r="E28" s="69" t="s">
        <v>44</v>
      </c>
      <c r="F28" s="55"/>
      <c r="G28" s="55"/>
      <c r="H28" s="55"/>
      <c r="I28" s="55"/>
      <c r="J28" s="60" t="s">
        <v>36</v>
      </c>
      <c r="K28" s="60">
        <v>1</v>
      </c>
      <c r="L28" s="95">
        <v>250</v>
      </c>
      <c r="M28" s="96">
        <f t="shared" ref="M28:M29" si="21">L28*K28</f>
        <v>250</v>
      </c>
      <c r="N28" s="96">
        <v>217</v>
      </c>
      <c r="O28" s="96">
        <f t="shared" ref="O28:O29" si="22">N28*K28</f>
        <v>217</v>
      </c>
      <c r="P28" s="99">
        <f t="shared" ref="P28:P29" si="23">O28+M28</f>
        <v>467</v>
      </c>
      <c r="Q28" s="4"/>
    </row>
    <row r="29" spans="2:20" x14ac:dyDescent="0.3">
      <c r="B29" s="129" t="s">
        <v>48</v>
      </c>
      <c r="C29" s="60" t="s">
        <v>88</v>
      </c>
      <c r="D29" s="124"/>
      <c r="E29" s="69" t="s">
        <v>101</v>
      </c>
      <c r="F29" s="58"/>
      <c r="G29" s="58"/>
      <c r="H29" s="58"/>
      <c r="I29" s="58"/>
      <c r="J29" s="60" t="s">
        <v>36</v>
      </c>
      <c r="K29" s="60">
        <v>1</v>
      </c>
      <c r="L29" s="95">
        <v>250</v>
      </c>
      <c r="M29" s="96">
        <f t="shared" si="21"/>
        <v>250</v>
      </c>
      <c r="N29" s="96">
        <v>218</v>
      </c>
      <c r="O29" s="96">
        <f t="shared" si="22"/>
        <v>218</v>
      </c>
      <c r="P29" s="99">
        <f t="shared" si="23"/>
        <v>468</v>
      </c>
      <c r="Q29" s="4"/>
    </row>
    <row r="30" spans="2:20" x14ac:dyDescent="0.3">
      <c r="B30" s="130"/>
      <c r="C30" s="13"/>
      <c r="D30" s="122"/>
      <c r="E30" s="121"/>
      <c r="F30" s="14"/>
      <c r="G30" s="14"/>
      <c r="H30" s="14"/>
      <c r="I30" s="14"/>
      <c r="J30" s="60"/>
      <c r="K30" s="68"/>
      <c r="L30" s="95"/>
      <c r="M30" s="96"/>
      <c r="N30" s="96"/>
      <c r="O30" s="96"/>
      <c r="P30" s="99"/>
      <c r="Q30" s="4"/>
    </row>
    <row r="31" spans="2:20" x14ac:dyDescent="0.3">
      <c r="B31" s="130" t="s">
        <v>49</v>
      </c>
      <c r="C31" s="6"/>
      <c r="D31" s="122"/>
      <c r="E31" s="11" t="s">
        <v>64</v>
      </c>
      <c r="J31" s="60" t="s">
        <v>56</v>
      </c>
      <c r="K31" s="63">
        <v>1</v>
      </c>
      <c r="L31" s="95">
        <v>3000</v>
      </c>
      <c r="M31" s="96">
        <f t="shared" ref="M31:M33" si="24">L31*K31</f>
        <v>3000</v>
      </c>
      <c r="N31" s="96">
        <v>2000</v>
      </c>
      <c r="O31" s="96">
        <f t="shared" ref="O31:O33" si="25">N31*K31</f>
        <v>2000</v>
      </c>
      <c r="P31" s="99">
        <f t="shared" ref="P31:P33" si="26">O31+M31</f>
        <v>5000</v>
      </c>
      <c r="Q31" s="4"/>
    </row>
    <row r="32" spans="2:20" x14ac:dyDescent="0.3">
      <c r="B32" s="129"/>
      <c r="C32" s="6"/>
      <c r="D32" s="122"/>
      <c r="E32" s="11"/>
      <c r="J32" s="63"/>
      <c r="K32" s="63"/>
      <c r="L32" s="95"/>
      <c r="M32" s="96"/>
      <c r="N32" s="96"/>
      <c r="O32" s="96"/>
      <c r="P32" s="99"/>
      <c r="Q32" s="4"/>
      <c r="R32" s="12"/>
      <c r="T32" s="14"/>
    </row>
    <row r="33" spans="1:19" x14ac:dyDescent="0.3">
      <c r="B33" s="130" t="s">
        <v>50</v>
      </c>
      <c r="C33" s="5"/>
      <c r="D33" s="125"/>
      <c r="E33" s="11" t="s">
        <v>65</v>
      </c>
      <c r="J33" s="63" t="s">
        <v>56</v>
      </c>
      <c r="K33" s="63">
        <v>1</v>
      </c>
      <c r="L33" s="95"/>
      <c r="M33" s="96">
        <f t="shared" si="24"/>
        <v>0</v>
      </c>
      <c r="N33" s="96">
        <v>4000</v>
      </c>
      <c r="O33" s="96">
        <f t="shared" si="25"/>
        <v>4000</v>
      </c>
      <c r="P33" s="99">
        <f t="shared" si="26"/>
        <v>4000</v>
      </c>
      <c r="Q33" s="4"/>
      <c r="S33" s="12"/>
    </row>
    <row r="34" spans="1:19" x14ac:dyDescent="0.3">
      <c r="A34" s="55"/>
      <c r="B34" s="131"/>
      <c r="C34" s="103"/>
      <c r="D34" s="103"/>
      <c r="E34" s="103" t="s">
        <v>144</v>
      </c>
      <c r="F34" s="104"/>
      <c r="G34" s="104"/>
      <c r="H34" s="104"/>
      <c r="I34" s="104"/>
      <c r="J34" s="104"/>
      <c r="K34" s="104"/>
      <c r="L34" s="104"/>
      <c r="M34" s="105">
        <f>SUM(M4:M33)</f>
        <v>62890</v>
      </c>
      <c r="N34" s="105"/>
      <c r="O34" s="105">
        <f>SUM(O4:O33)</f>
        <v>57435</v>
      </c>
      <c r="P34" s="106">
        <f>SUM(P4:P33)</f>
        <v>120325</v>
      </c>
      <c r="Q34" s="88"/>
    </row>
    <row r="35" spans="1:19" ht="7" customHeight="1" x14ac:dyDescent="0.3">
      <c r="B35" s="132"/>
      <c r="C35" s="107"/>
      <c r="D35" s="107"/>
      <c r="E35" s="108"/>
      <c r="F35" s="107"/>
      <c r="G35" s="107"/>
      <c r="H35" s="107"/>
      <c r="I35" s="107"/>
      <c r="J35" s="109"/>
      <c r="K35" s="109"/>
      <c r="L35" s="107"/>
      <c r="M35" s="107"/>
      <c r="N35" s="107"/>
      <c r="O35" s="107"/>
      <c r="P35" s="110"/>
      <c r="Q35" s="102"/>
    </row>
    <row r="49" spans="9:9" x14ac:dyDescent="0.3">
      <c r="I49" t="s">
        <v>13</v>
      </c>
    </row>
  </sheetData>
  <phoneticPr fontId="18" type="noConversion"/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5"/>
  <sheetViews>
    <sheetView zoomScaleNormal="100" workbookViewId="0">
      <selection activeCell="N44" sqref="N44"/>
    </sheetView>
  </sheetViews>
  <sheetFormatPr defaultRowHeight="12.5" x14ac:dyDescent="0.25"/>
  <cols>
    <col min="1" max="1" width="0.81640625" customWidth="1"/>
    <col min="2" max="2" width="4.1796875" customWidth="1"/>
    <col min="3" max="3" width="4.36328125" customWidth="1"/>
    <col min="4" max="4" width="24.7265625" customWidth="1"/>
    <col min="6" max="6" width="24.36328125" customWidth="1"/>
    <col min="7" max="7" width="37.81640625" customWidth="1"/>
    <col min="8" max="8" width="7.7265625" customWidth="1"/>
    <col min="9" max="9" width="9" customWidth="1"/>
    <col min="10" max="10" width="9.36328125" customWidth="1"/>
    <col min="11" max="12" width="6.6328125" customWidth="1"/>
    <col min="13" max="13" width="6.1796875" customWidth="1"/>
    <col min="14" max="14" width="13.26953125" customWidth="1"/>
    <col min="15" max="15" width="1.81640625" customWidth="1"/>
    <col min="16" max="16" width="3.36328125" customWidth="1"/>
  </cols>
  <sheetData>
    <row r="1" spans="2:31" s="19" customFormat="1" ht="10" x14ac:dyDescent="0.2">
      <c r="B1" s="75" t="s">
        <v>2</v>
      </c>
      <c r="C1" s="75"/>
      <c r="D1" s="75" t="s">
        <v>4</v>
      </c>
      <c r="E1" s="76"/>
      <c r="F1" s="76"/>
      <c r="G1" s="76"/>
      <c r="H1" s="85"/>
      <c r="I1" s="83"/>
      <c r="J1" s="83" t="s">
        <v>61</v>
      </c>
      <c r="K1" s="83" t="s">
        <v>61</v>
      </c>
      <c r="L1" s="83" t="s">
        <v>62</v>
      </c>
      <c r="M1" s="83" t="s">
        <v>62</v>
      </c>
      <c r="N1" s="81" t="s">
        <v>63</v>
      </c>
      <c r="O1" s="77"/>
      <c r="AA1" s="20"/>
      <c r="AB1" s="20"/>
      <c r="AC1" s="59"/>
    </row>
    <row r="2" spans="2:31" s="72" customFormat="1" ht="10" x14ac:dyDescent="0.2">
      <c r="B2" s="78"/>
      <c r="C2" s="78"/>
      <c r="D2" s="78"/>
      <c r="E2" s="79"/>
      <c r="F2" s="79"/>
      <c r="G2" s="79"/>
      <c r="H2" s="86" t="s">
        <v>59</v>
      </c>
      <c r="I2" s="84" t="s">
        <v>60</v>
      </c>
      <c r="J2" s="84" t="s">
        <v>0</v>
      </c>
      <c r="K2" s="84" t="s">
        <v>1</v>
      </c>
      <c r="L2" s="139" t="s">
        <v>154</v>
      </c>
      <c r="M2" s="84" t="s">
        <v>1</v>
      </c>
      <c r="N2" s="82" t="s">
        <v>1</v>
      </c>
      <c r="O2" s="80"/>
      <c r="AA2" s="73"/>
      <c r="AB2" s="73"/>
      <c r="AC2" s="74"/>
    </row>
    <row r="3" spans="2:31" ht="13" x14ac:dyDescent="0.3">
      <c r="B3" s="89"/>
      <c r="C3" s="90"/>
      <c r="D3" s="91" t="s">
        <v>103</v>
      </c>
      <c r="E3" s="90"/>
      <c r="F3" s="90"/>
      <c r="G3" s="90"/>
      <c r="H3" s="90"/>
      <c r="I3" s="90"/>
      <c r="J3" s="90"/>
      <c r="K3" s="90"/>
      <c r="L3" s="90"/>
      <c r="M3" s="90"/>
      <c r="N3" s="92"/>
      <c r="O3" s="93"/>
      <c r="R3" s="8"/>
      <c r="S3" s="8"/>
      <c r="T3" s="14"/>
      <c r="U3" s="11"/>
      <c r="V3" s="8"/>
      <c r="W3" s="8"/>
      <c r="X3" s="8"/>
      <c r="Y3" s="8"/>
      <c r="Z3" s="8"/>
      <c r="AA3" s="8"/>
      <c r="AB3" s="8"/>
      <c r="AC3" s="17"/>
      <c r="AD3" s="8"/>
      <c r="AE3" s="8"/>
    </row>
    <row r="4" spans="2:31" ht="13" x14ac:dyDescent="0.3">
      <c r="B4" s="140" t="s">
        <v>3</v>
      </c>
      <c r="C4" s="122"/>
      <c r="D4" s="111" t="s">
        <v>157</v>
      </c>
      <c r="E4" s="20"/>
      <c r="F4" s="58"/>
      <c r="G4" s="62"/>
      <c r="H4" s="62" t="s">
        <v>36</v>
      </c>
      <c r="I4" s="94">
        <v>2</v>
      </c>
      <c r="J4" s="95" t="s">
        <v>69</v>
      </c>
      <c r="K4" s="96"/>
      <c r="L4" s="96">
        <v>800</v>
      </c>
      <c r="M4" s="96">
        <f t="shared" ref="M4:M7" si="0">L4*I4</f>
        <v>1600</v>
      </c>
      <c r="N4" s="99">
        <f t="shared" ref="N4:N7" si="1">M4+K4</f>
        <v>1600</v>
      </c>
      <c r="O4" s="4"/>
      <c r="R4" s="8"/>
      <c r="S4" s="8"/>
      <c r="T4" s="14"/>
      <c r="U4" s="11"/>
      <c r="V4" s="8"/>
      <c r="W4" s="8"/>
      <c r="X4" s="8"/>
      <c r="Y4" s="8"/>
      <c r="Z4" s="8"/>
      <c r="AA4" s="8"/>
      <c r="AB4" s="8"/>
      <c r="AC4" s="17"/>
      <c r="AD4" s="8"/>
      <c r="AE4" s="8"/>
    </row>
    <row r="5" spans="2:31" ht="13" x14ac:dyDescent="0.3">
      <c r="B5" s="140" t="s">
        <v>5</v>
      </c>
      <c r="C5" s="122"/>
      <c r="D5" s="111" t="s">
        <v>152</v>
      </c>
      <c r="E5" s="20"/>
      <c r="F5" s="58"/>
      <c r="G5" s="62"/>
      <c r="H5" s="62" t="s">
        <v>36</v>
      </c>
      <c r="I5" s="94">
        <v>5</v>
      </c>
      <c r="J5" s="95" t="s">
        <v>69</v>
      </c>
      <c r="K5" s="96"/>
      <c r="L5" s="96">
        <v>300</v>
      </c>
      <c r="M5" s="96">
        <f t="shared" si="0"/>
        <v>1500</v>
      </c>
      <c r="N5" s="99">
        <f t="shared" si="1"/>
        <v>1500</v>
      </c>
      <c r="O5" s="4"/>
      <c r="R5" s="8"/>
      <c r="S5" s="8"/>
      <c r="T5" s="14"/>
      <c r="U5" s="11"/>
      <c r="V5" s="8"/>
      <c r="W5" s="8"/>
      <c r="X5" s="8"/>
      <c r="Y5" s="8"/>
      <c r="Z5" s="8"/>
      <c r="AA5" s="8"/>
      <c r="AB5" s="8"/>
      <c r="AC5" s="17"/>
      <c r="AD5" s="8"/>
      <c r="AE5" s="8"/>
    </row>
    <row r="6" spans="2:31" ht="13" x14ac:dyDescent="0.3">
      <c r="B6" s="140" t="s">
        <v>7</v>
      </c>
      <c r="C6" s="122"/>
      <c r="D6" s="111" t="s">
        <v>153</v>
      </c>
      <c r="E6" s="20"/>
      <c r="F6" s="58"/>
      <c r="G6" s="62"/>
      <c r="H6" s="62" t="s">
        <v>36</v>
      </c>
      <c r="I6" s="94">
        <v>2</v>
      </c>
      <c r="J6" s="95" t="s">
        <v>69</v>
      </c>
      <c r="K6" s="96"/>
      <c r="L6" s="96">
        <v>800</v>
      </c>
      <c r="M6" s="96">
        <f t="shared" si="0"/>
        <v>1600</v>
      </c>
      <c r="N6" s="99">
        <f t="shared" si="1"/>
        <v>1600</v>
      </c>
      <c r="O6" s="4"/>
      <c r="R6" s="8"/>
      <c r="S6" s="8"/>
      <c r="T6" s="14"/>
      <c r="U6" s="11"/>
      <c r="V6" s="8"/>
      <c r="W6" s="8"/>
      <c r="X6" s="8"/>
      <c r="Y6" s="8"/>
      <c r="Z6" s="8"/>
      <c r="AA6" s="8"/>
      <c r="AB6" s="8"/>
      <c r="AC6" s="17"/>
      <c r="AD6" s="8"/>
      <c r="AE6" s="8"/>
    </row>
    <row r="7" spans="2:31" ht="13" x14ac:dyDescent="0.3">
      <c r="B7" s="140" t="s">
        <v>8</v>
      </c>
      <c r="C7" s="122"/>
      <c r="D7" s="64" t="s">
        <v>155</v>
      </c>
      <c r="E7" s="20"/>
      <c r="F7" s="58"/>
      <c r="G7" s="62"/>
      <c r="H7" s="62" t="s">
        <v>36</v>
      </c>
      <c r="I7" s="94">
        <v>2</v>
      </c>
      <c r="J7" s="95" t="s">
        <v>69</v>
      </c>
      <c r="K7" s="96"/>
      <c r="L7" s="96">
        <v>500</v>
      </c>
      <c r="M7" s="96">
        <f t="shared" si="0"/>
        <v>1000</v>
      </c>
      <c r="N7" s="99">
        <f t="shared" si="1"/>
        <v>1000</v>
      </c>
      <c r="O7" s="4"/>
      <c r="R7" s="8"/>
      <c r="S7" s="8"/>
      <c r="T7" s="14"/>
      <c r="U7" s="11"/>
      <c r="V7" s="8"/>
      <c r="W7" s="8"/>
      <c r="X7" s="8"/>
      <c r="Y7" s="8"/>
      <c r="Z7" s="8"/>
      <c r="AA7" s="8"/>
      <c r="AB7" s="8"/>
      <c r="AC7" s="17"/>
      <c r="AD7" s="8"/>
      <c r="AE7" s="8"/>
    </row>
    <row r="8" spans="2:31" ht="13" x14ac:dyDescent="0.3">
      <c r="B8" s="140" t="s">
        <v>9</v>
      </c>
      <c r="C8" s="122"/>
      <c r="D8" s="64" t="s">
        <v>156</v>
      </c>
      <c r="E8" s="55"/>
      <c r="F8" s="58"/>
      <c r="G8" s="62"/>
      <c r="H8" s="62" t="s">
        <v>36</v>
      </c>
      <c r="I8" s="94">
        <v>1</v>
      </c>
      <c r="J8" s="95" t="s">
        <v>69</v>
      </c>
      <c r="K8" s="96"/>
      <c r="L8" s="96">
        <v>500</v>
      </c>
      <c r="M8" s="96">
        <f t="shared" ref="M8:M9" si="2">L8*I8</f>
        <v>500</v>
      </c>
      <c r="N8" s="99">
        <f t="shared" ref="N8:N9" si="3">M8+K8</f>
        <v>500</v>
      </c>
      <c r="O8" s="4"/>
      <c r="R8" s="8"/>
      <c r="S8" s="8"/>
      <c r="T8" s="14"/>
      <c r="U8" s="11"/>
      <c r="V8" s="8"/>
      <c r="W8" s="8"/>
      <c r="X8" s="8"/>
      <c r="Y8" s="8"/>
      <c r="Z8" s="8"/>
      <c r="AA8" s="8"/>
      <c r="AB8" s="8"/>
      <c r="AC8" s="17"/>
      <c r="AD8" s="8"/>
      <c r="AE8" s="8"/>
    </row>
    <row r="9" spans="2:31" ht="13" x14ac:dyDescent="0.3">
      <c r="B9" s="140" t="s">
        <v>10</v>
      </c>
      <c r="C9" s="122"/>
      <c r="D9" s="64" t="s">
        <v>70</v>
      </c>
      <c r="E9" s="58"/>
      <c r="F9" s="58"/>
      <c r="G9" s="62"/>
      <c r="H9" s="62" t="s">
        <v>36</v>
      </c>
      <c r="I9" s="94">
        <v>5</v>
      </c>
      <c r="J9" s="95">
        <v>850</v>
      </c>
      <c r="K9" s="96">
        <f t="shared" ref="K9" si="4">J9*I9</f>
        <v>4250</v>
      </c>
      <c r="L9" s="96">
        <v>300</v>
      </c>
      <c r="M9" s="96">
        <f t="shared" si="2"/>
        <v>1500</v>
      </c>
      <c r="N9" s="99">
        <f t="shared" si="3"/>
        <v>5750</v>
      </c>
      <c r="O9" s="4"/>
      <c r="R9" s="8"/>
      <c r="S9" s="8"/>
      <c r="T9" s="14"/>
      <c r="U9" s="11"/>
      <c r="V9" s="8"/>
      <c r="W9" s="8"/>
      <c r="X9" s="8"/>
      <c r="Y9" s="8"/>
      <c r="Z9" s="8"/>
      <c r="AA9" s="8"/>
      <c r="AB9" s="8"/>
      <c r="AC9" s="17"/>
      <c r="AD9" s="8"/>
      <c r="AE9" s="8"/>
    </row>
    <row r="10" spans="2:31" ht="13" x14ac:dyDescent="0.3">
      <c r="B10" s="140" t="s">
        <v>33</v>
      </c>
      <c r="C10" s="122"/>
      <c r="D10" s="64" t="s">
        <v>102</v>
      </c>
      <c r="E10" s="58"/>
      <c r="F10" s="58"/>
      <c r="G10" s="62"/>
      <c r="H10" s="62" t="s">
        <v>36</v>
      </c>
      <c r="I10" s="94">
        <v>2</v>
      </c>
      <c r="J10" s="95">
        <v>750</v>
      </c>
      <c r="K10" s="96">
        <f t="shared" ref="K10:K11" si="5">J10*I10</f>
        <v>1500</v>
      </c>
      <c r="L10" s="96">
        <v>300</v>
      </c>
      <c r="M10" s="96">
        <f t="shared" ref="M10:M11" si="6">L10*I10</f>
        <v>600</v>
      </c>
      <c r="N10" s="99">
        <f t="shared" ref="N10:N11" si="7">M10+K10</f>
        <v>2100</v>
      </c>
      <c r="O10" s="4"/>
      <c r="R10" s="8"/>
      <c r="S10" s="8"/>
      <c r="T10" s="14"/>
      <c r="U10" s="11"/>
      <c r="V10" s="8"/>
      <c r="W10" s="8"/>
      <c r="X10" s="8"/>
      <c r="Y10" s="8"/>
      <c r="Z10" s="8"/>
      <c r="AA10" s="8"/>
      <c r="AB10" s="8"/>
      <c r="AC10" s="17"/>
      <c r="AD10" s="8"/>
      <c r="AE10" s="8"/>
    </row>
    <row r="11" spans="2:31" ht="13" x14ac:dyDescent="0.3">
      <c r="B11" s="140" t="s">
        <v>24</v>
      </c>
      <c r="C11" s="122"/>
      <c r="D11" s="64" t="s">
        <v>107</v>
      </c>
      <c r="E11" s="58"/>
      <c r="F11" s="58"/>
      <c r="G11" s="62"/>
      <c r="H11" s="62" t="s">
        <v>36</v>
      </c>
      <c r="I11" s="94">
        <v>1</v>
      </c>
      <c r="J11" s="95">
        <v>720</v>
      </c>
      <c r="K11" s="96">
        <f t="shared" si="5"/>
        <v>720</v>
      </c>
      <c r="L11" s="96">
        <v>300</v>
      </c>
      <c r="M11" s="96">
        <f t="shared" si="6"/>
        <v>300</v>
      </c>
      <c r="N11" s="99">
        <f t="shared" si="7"/>
        <v>1020</v>
      </c>
      <c r="O11" s="4"/>
      <c r="R11" s="8"/>
      <c r="S11" s="8"/>
      <c r="T11" s="14"/>
      <c r="U11" s="11"/>
      <c r="V11" s="8"/>
      <c r="W11" s="8"/>
      <c r="X11" s="8"/>
      <c r="Y11" s="8"/>
      <c r="Z11" s="8"/>
      <c r="AA11" s="8"/>
      <c r="AB11" s="8"/>
      <c r="AC11" s="17"/>
      <c r="AD11" s="8"/>
      <c r="AE11" s="8"/>
    </row>
    <row r="12" spans="2:31" ht="13" x14ac:dyDescent="0.3">
      <c r="B12" s="140" t="s">
        <v>11</v>
      </c>
      <c r="C12" s="122"/>
      <c r="D12" s="134" t="s">
        <v>117</v>
      </c>
      <c r="E12" s="20"/>
      <c r="F12" s="58"/>
      <c r="G12" s="62"/>
      <c r="H12" s="62" t="s">
        <v>36</v>
      </c>
      <c r="I12" s="94">
        <v>1</v>
      </c>
      <c r="J12" s="95">
        <v>5500</v>
      </c>
      <c r="K12" s="96">
        <f t="shared" ref="K12:K19" si="8">J12*I12</f>
        <v>5500</v>
      </c>
      <c r="L12" s="96">
        <v>300</v>
      </c>
      <c r="M12" s="96">
        <f t="shared" ref="M12:M19" si="9">L12*I12</f>
        <v>300</v>
      </c>
      <c r="N12" s="99">
        <f t="shared" ref="N12:N19" si="10">M12+K12</f>
        <v>5800</v>
      </c>
      <c r="O12" s="4"/>
      <c r="R12" s="8"/>
      <c r="S12" s="8"/>
      <c r="T12" s="14"/>
      <c r="U12" s="11"/>
      <c r="V12" s="8"/>
      <c r="W12" s="8"/>
      <c r="X12" s="8"/>
      <c r="Y12" s="8"/>
      <c r="Z12" s="8"/>
      <c r="AA12" s="8"/>
      <c r="AB12" s="8"/>
      <c r="AC12" s="17"/>
      <c r="AD12" s="8"/>
      <c r="AE12" s="8"/>
    </row>
    <row r="13" spans="2:31" ht="13" x14ac:dyDescent="0.3">
      <c r="B13" s="140" t="s">
        <v>12</v>
      </c>
      <c r="C13" s="122"/>
      <c r="D13" s="134" t="s">
        <v>158</v>
      </c>
      <c r="E13" s="20"/>
      <c r="F13" s="58"/>
      <c r="G13" s="62"/>
      <c r="H13" s="62" t="s">
        <v>36</v>
      </c>
      <c r="I13" s="94">
        <v>1</v>
      </c>
      <c r="J13" s="95">
        <v>3500</v>
      </c>
      <c r="K13" s="96">
        <f t="shared" ref="K13" si="11">J13*I13</f>
        <v>3500</v>
      </c>
      <c r="L13" s="96">
        <v>500</v>
      </c>
      <c r="M13" s="96">
        <f t="shared" ref="M13:M14" si="12">L13*I13</f>
        <v>500</v>
      </c>
      <c r="N13" s="99">
        <f t="shared" ref="N13:N14" si="13">M13+K13</f>
        <v>4000</v>
      </c>
      <c r="O13" s="4"/>
      <c r="R13" s="8"/>
      <c r="S13" s="8"/>
      <c r="T13" s="14"/>
      <c r="U13" s="11"/>
      <c r="V13" s="8"/>
      <c r="W13" s="8"/>
      <c r="X13" s="8"/>
      <c r="Y13" s="8"/>
      <c r="Z13" s="8"/>
      <c r="AA13" s="8"/>
      <c r="AB13" s="8"/>
      <c r="AC13" s="17"/>
      <c r="AD13" s="8"/>
      <c r="AE13" s="8"/>
    </row>
    <row r="14" spans="2:31" ht="13" x14ac:dyDescent="0.3">
      <c r="B14" s="140" t="s">
        <v>25</v>
      </c>
      <c r="C14" s="122"/>
      <c r="D14" s="134" t="s">
        <v>159</v>
      </c>
      <c r="E14" s="20"/>
      <c r="F14" s="58"/>
      <c r="G14" s="62"/>
      <c r="H14" s="62" t="s">
        <v>36</v>
      </c>
      <c r="I14" s="94">
        <v>1</v>
      </c>
      <c r="J14" s="95"/>
      <c r="K14" s="96"/>
      <c r="L14" s="96">
        <v>2000</v>
      </c>
      <c r="M14" s="96">
        <f t="shared" si="12"/>
        <v>2000</v>
      </c>
      <c r="N14" s="99">
        <f t="shared" si="13"/>
        <v>2000</v>
      </c>
      <c r="O14" s="4"/>
      <c r="R14" s="8"/>
      <c r="S14" s="8"/>
      <c r="T14" s="14"/>
      <c r="U14" s="11"/>
      <c r="V14" s="8"/>
      <c r="W14" s="8"/>
      <c r="X14" s="8"/>
      <c r="Y14" s="8"/>
      <c r="Z14" s="8"/>
      <c r="AA14" s="8"/>
      <c r="AB14" s="8"/>
      <c r="AC14" s="17"/>
      <c r="AD14" s="8"/>
      <c r="AE14" s="8"/>
    </row>
    <row r="15" spans="2:31" ht="13" x14ac:dyDescent="0.3">
      <c r="B15" s="140" t="s">
        <v>26</v>
      </c>
      <c r="C15" s="122"/>
      <c r="D15" s="134" t="s">
        <v>108</v>
      </c>
      <c r="E15" s="20"/>
      <c r="F15" s="58"/>
      <c r="G15" s="62"/>
      <c r="H15" s="62" t="s">
        <v>36</v>
      </c>
      <c r="I15" s="94">
        <v>1</v>
      </c>
      <c r="J15" s="95">
        <v>3200</v>
      </c>
      <c r="K15" s="96">
        <f t="shared" si="8"/>
        <v>3200</v>
      </c>
      <c r="L15" s="96">
        <v>300</v>
      </c>
      <c r="M15" s="96">
        <f t="shared" si="9"/>
        <v>300</v>
      </c>
      <c r="N15" s="99">
        <f t="shared" si="10"/>
        <v>3500</v>
      </c>
      <c r="O15" s="4"/>
      <c r="R15" s="8"/>
      <c r="S15" s="8"/>
      <c r="T15" s="14"/>
      <c r="U15" s="11"/>
      <c r="V15" s="8"/>
      <c r="W15" s="8"/>
      <c r="X15" s="8"/>
      <c r="Y15" s="8"/>
      <c r="Z15" s="8"/>
      <c r="AA15" s="8"/>
      <c r="AB15" s="8"/>
      <c r="AC15" s="17"/>
      <c r="AD15" s="8"/>
      <c r="AE15" s="8"/>
    </row>
    <row r="16" spans="2:31" ht="13" x14ac:dyDescent="0.3">
      <c r="B16" s="140" t="s">
        <v>19</v>
      </c>
      <c r="C16" s="122"/>
      <c r="D16" s="134" t="s">
        <v>109</v>
      </c>
      <c r="E16" s="20"/>
      <c r="F16" s="58"/>
      <c r="G16" s="62"/>
      <c r="H16" s="62" t="s">
        <v>36</v>
      </c>
      <c r="I16" s="94">
        <v>1</v>
      </c>
      <c r="J16" s="95">
        <v>1420</v>
      </c>
      <c r="K16" s="96">
        <f t="shared" si="8"/>
        <v>1420</v>
      </c>
      <c r="L16" s="96">
        <v>300</v>
      </c>
      <c r="M16" s="96">
        <f t="shared" si="9"/>
        <v>300</v>
      </c>
      <c r="N16" s="99">
        <f t="shared" si="10"/>
        <v>1720</v>
      </c>
      <c r="O16" s="4"/>
      <c r="R16" s="8"/>
      <c r="S16" s="8"/>
      <c r="T16" s="14"/>
      <c r="U16" s="11"/>
      <c r="V16" s="8"/>
      <c r="W16" s="8"/>
      <c r="X16" s="8"/>
      <c r="Y16" s="8"/>
      <c r="Z16" s="8"/>
      <c r="AA16" s="8"/>
      <c r="AB16" s="8"/>
      <c r="AC16" s="17"/>
      <c r="AD16" s="8"/>
      <c r="AE16" s="8"/>
    </row>
    <row r="17" spans="1:31" ht="13" x14ac:dyDescent="0.3">
      <c r="B17" s="140" t="s">
        <v>20</v>
      </c>
      <c r="C17" s="122"/>
      <c r="D17" s="134" t="s">
        <v>110</v>
      </c>
      <c r="E17" s="20"/>
      <c r="F17" s="58"/>
      <c r="G17" s="62"/>
      <c r="H17" s="62" t="s">
        <v>36</v>
      </c>
      <c r="I17" s="94">
        <v>1</v>
      </c>
      <c r="J17" s="95">
        <v>3800</v>
      </c>
      <c r="K17" s="96">
        <f t="shared" si="8"/>
        <v>3800</v>
      </c>
      <c r="L17" s="96">
        <v>500</v>
      </c>
      <c r="M17" s="96">
        <f t="shared" si="9"/>
        <v>500</v>
      </c>
      <c r="N17" s="99">
        <f t="shared" si="10"/>
        <v>4300</v>
      </c>
      <c r="O17" s="4"/>
      <c r="R17" s="8"/>
      <c r="S17" s="8"/>
      <c r="T17" s="14"/>
      <c r="U17" s="11"/>
      <c r="V17" s="8"/>
      <c r="W17" s="8"/>
      <c r="X17" s="8"/>
      <c r="Y17" s="8"/>
      <c r="Z17" s="8"/>
      <c r="AA17" s="8"/>
      <c r="AB17" s="8"/>
      <c r="AC17" s="17"/>
      <c r="AD17" s="8"/>
      <c r="AE17" s="8"/>
    </row>
    <row r="18" spans="1:31" ht="13" x14ac:dyDescent="0.3">
      <c r="B18" s="140" t="s">
        <v>21</v>
      </c>
      <c r="C18" s="122"/>
      <c r="D18" s="69" t="s">
        <v>111</v>
      </c>
      <c r="E18" s="20"/>
      <c r="F18" s="58"/>
      <c r="G18" s="62"/>
      <c r="H18" s="62" t="s">
        <v>36</v>
      </c>
      <c r="I18" s="94">
        <v>1</v>
      </c>
      <c r="J18" s="95">
        <v>3800</v>
      </c>
      <c r="K18" s="96">
        <f t="shared" si="8"/>
        <v>3800</v>
      </c>
      <c r="L18" s="96">
        <v>500</v>
      </c>
      <c r="M18" s="96">
        <f t="shared" si="9"/>
        <v>500</v>
      </c>
      <c r="N18" s="99">
        <f t="shared" si="10"/>
        <v>4300</v>
      </c>
      <c r="O18" s="4"/>
      <c r="R18" s="8"/>
      <c r="S18" s="8"/>
      <c r="T18" s="14"/>
      <c r="U18" s="11"/>
      <c r="V18" s="8"/>
      <c r="W18" s="8"/>
      <c r="X18" s="8"/>
      <c r="Y18" s="8"/>
      <c r="Z18" s="8"/>
      <c r="AA18" s="8"/>
      <c r="AB18" s="8"/>
      <c r="AC18" s="17"/>
      <c r="AD18" s="8"/>
      <c r="AE18" s="8"/>
    </row>
    <row r="19" spans="1:31" ht="13" x14ac:dyDescent="0.3">
      <c r="B19" s="140" t="s">
        <v>22</v>
      </c>
      <c r="C19" s="122"/>
      <c r="D19" s="134" t="s">
        <v>112</v>
      </c>
      <c r="E19" s="20"/>
      <c r="F19" s="58"/>
      <c r="G19" s="62"/>
      <c r="H19" s="62" t="s">
        <v>36</v>
      </c>
      <c r="I19" s="94">
        <v>2</v>
      </c>
      <c r="J19" s="95">
        <v>850</v>
      </c>
      <c r="K19" s="96">
        <f t="shared" si="8"/>
        <v>1700</v>
      </c>
      <c r="L19" s="96">
        <v>300</v>
      </c>
      <c r="M19" s="96">
        <f t="shared" si="9"/>
        <v>600</v>
      </c>
      <c r="N19" s="99">
        <f t="shared" si="10"/>
        <v>2300</v>
      </c>
      <c r="O19" s="4"/>
      <c r="R19" s="8"/>
      <c r="S19" s="8"/>
      <c r="T19" s="14"/>
      <c r="U19" s="11"/>
      <c r="V19" s="8"/>
      <c r="W19" s="8"/>
      <c r="X19" s="8"/>
      <c r="Y19" s="8"/>
      <c r="Z19" s="8"/>
      <c r="AA19" s="8"/>
      <c r="AB19" s="8"/>
      <c r="AC19" s="17"/>
      <c r="AD19" s="8"/>
      <c r="AE19" s="8"/>
    </row>
    <row r="20" spans="1:31" ht="13" x14ac:dyDescent="0.3">
      <c r="B20" s="140" t="s">
        <v>23</v>
      </c>
      <c r="C20" s="122"/>
      <c r="D20" s="134" t="s">
        <v>114</v>
      </c>
      <c r="E20" s="20"/>
      <c r="F20" s="58"/>
      <c r="G20" s="62"/>
      <c r="H20" s="62" t="s">
        <v>36</v>
      </c>
      <c r="I20" s="94">
        <v>1</v>
      </c>
      <c r="J20" s="95">
        <v>1200</v>
      </c>
      <c r="K20" s="96">
        <f t="shared" ref="K20" si="14">J20*I20</f>
        <v>1200</v>
      </c>
      <c r="L20" s="96">
        <v>300</v>
      </c>
      <c r="M20" s="96">
        <f t="shared" ref="M20" si="15">L20*I20</f>
        <v>300</v>
      </c>
      <c r="N20" s="99">
        <f t="shared" ref="N20" si="16">M20+K20</f>
        <v>1500</v>
      </c>
      <c r="O20" s="4"/>
      <c r="R20" s="8"/>
      <c r="S20" s="8"/>
      <c r="T20" s="14"/>
      <c r="U20" s="11"/>
      <c r="V20" s="8"/>
      <c r="W20" s="8"/>
      <c r="X20" s="8"/>
      <c r="Y20" s="8"/>
      <c r="Z20" s="8"/>
      <c r="AA20" s="8"/>
      <c r="AB20" s="8"/>
      <c r="AC20" s="17"/>
      <c r="AD20" s="8"/>
      <c r="AE20" s="8"/>
    </row>
    <row r="21" spans="1:31" ht="13" x14ac:dyDescent="0.3">
      <c r="A21" t="s">
        <v>113</v>
      </c>
      <c r="B21" s="140" t="s">
        <v>27</v>
      </c>
      <c r="C21" s="122"/>
      <c r="D21" s="134" t="s">
        <v>160</v>
      </c>
      <c r="E21" s="20"/>
      <c r="F21" s="58"/>
      <c r="G21" s="62"/>
      <c r="H21" s="62" t="s">
        <v>36</v>
      </c>
      <c r="I21" s="94">
        <v>4</v>
      </c>
      <c r="J21" s="95">
        <v>100</v>
      </c>
      <c r="K21" s="96">
        <f t="shared" ref="K21" si="17">J21*I21</f>
        <v>400</v>
      </c>
      <c r="L21" s="96">
        <v>200</v>
      </c>
      <c r="M21" s="96">
        <f t="shared" ref="M21" si="18">L21*I21</f>
        <v>800</v>
      </c>
      <c r="N21" s="99">
        <f t="shared" ref="N21" si="19">M21+K21</f>
        <v>1200</v>
      </c>
      <c r="O21" s="4"/>
      <c r="R21" s="8"/>
      <c r="S21" s="8"/>
      <c r="T21" s="14"/>
      <c r="U21" s="11"/>
      <c r="V21" s="8"/>
      <c r="W21" s="8"/>
      <c r="X21" s="8"/>
      <c r="Y21" s="8"/>
      <c r="Z21" s="8"/>
      <c r="AA21" s="8"/>
      <c r="AB21" s="8"/>
      <c r="AC21" s="17"/>
      <c r="AD21" s="8"/>
      <c r="AE21" s="8"/>
    </row>
    <row r="22" spans="1:31" ht="13" x14ac:dyDescent="0.3">
      <c r="B22" s="89"/>
      <c r="C22" s="90"/>
      <c r="D22" s="91" t="s">
        <v>104</v>
      </c>
      <c r="E22" s="90"/>
      <c r="F22" s="90"/>
      <c r="G22" s="90"/>
      <c r="H22" s="90"/>
      <c r="I22" s="98"/>
      <c r="J22" s="98"/>
      <c r="K22" s="98">
        <f>SUM(K5:K21)</f>
        <v>30990</v>
      </c>
      <c r="L22" s="90"/>
      <c r="M22" s="98">
        <f>SUM(M5:M21)</f>
        <v>13100</v>
      </c>
      <c r="N22" s="101">
        <f>SUM(N4:N21)</f>
        <v>45690</v>
      </c>
      <c r="O22" s="93"/>
      <c r="R22" s="65"/>
      <c r="S22" s="8"/>
      <c r="T22" s="14"/>
      <c r="U22" s="11"/>
      <c r="V22" s="8"/>
      <c r="W22" s="8"/>
      <c r="X22" s="8"/>
      <c r="Y22" s="8"/>
      <c r="Z22" s="8"/>
      <c r="AA22" s="8"/>
      <c r="AB22" s="8"/>
      <c r="AC22" s="17"/>
      <c r="AD22" s="8"/>
      <c r="AE22" s="8"/>
    </row>
    <row r="23" spans="1:31" ht="5.5" customHeight="1" x14ac:dyDescent="0.3">
      <c r="B23" s="61"/>
      <c r="C23" s="6"/>
      <c r="D23" s="10"/>
      <c r="G23" s="4"/>
      <c r="H23" s="62"/>
      <c r="I23" s="60"/>
      <c r="J23" s="6"/>
      <c r="K23" s="9"/>
      <c r="L23" s="9"/>
      <c r="M23" s="9"/>
      <c r="N23" s="7"/>
      <c r="O23" s="4"/>
      <c r="R23" s="65"/>
      <c r="S23" s="8"/>
      <c r="T23" s="14"/>
      <c r="U23" s="11"/>
      <c r="V23" s="8"/>
      <c r="W23" s="8"/>
      <c r="X23" s="8"/>
      <c r="Y23" s="8"/>
      <c r="Z23" s="8"/>
      <c r="AA23" s="8"/>
      <c r="AB23" s="8"/>
      <c r="AC23" s="17"/>
      <c r="AD23" s="8"/>
      <c r="AE23" s="8"/>
    </row>
    <row r="24" spans="1:31" ht="13" x14ac:dyDescent="0.3">
      <c r="B24" s="89"/>
      <c r="C24" s="90"/>
      <c r="D24" s="91" t="s">
        <v>105</v>
      </c>
      <c r="E24" s="90"/>
      <c r="F24" s="90"/>
      <c r="G24" s="90"/>
      <c r="H24" s="90"/>
      <c r="I24" s="90"/>
      <c r="J24" s="90"/>
      <c r="K24" s="90"/>
      <c r="L24" s="90"/>
      <c r="M24" s="90"/>
      <c r="N24" s="92"/>
      <c r="O24" s="93"/>
      <c r="R24" s="8"/>
      <c r="S24" s="8"/>
      <c r="T24" s="14"/>
      <c r="U24" s="11"/>
      <c r="V24" s="8"/>
      <c r="W24" s="8"/>
      <c r="X24" s="8"/>
      <c r="Y24" s="8"/>
      <c r="Z24" s="8"/>
      <c r="AA24" s="8"/>
      <c r="AB24" s="8"/>
      <c r="AC24" s="17"/>
      <c r="AD24" s="8"/>
      <c r="AE24" s="8"/>
    </row>
    <row r="25" spans="1:31" ht="13" x14ac:dyDescent="0.3">
      <c r="B25" s="61" t="s">
        <v>28</v>
      </c>
      <c r="D25" s="16" t="s">
        <v>71</v>
      </c>
      <c r="E25" s="8"/>
      <c r="F25" s="8"/>
      <c r="G25" s="4"/>
      <c r="H25" s="63" t="s">
        <v>57</v>
      </c>
      <c r="I25" s="96">
        <v>16</v>
      </c>
      <c r="J25" s="95">
        <v>250</v>
      </c>
      <c r="K25" s="96">
        <f>J25*I25</f>
        <v>4000</v>
      </c>
      <c r="L25" s="96">
        <v>200</v>
      </c>
      <c r="M25" s="96">
        <f>L25*I25</f>
        <v>3200</v>
      </c>
      <c r="N25" s="99">
        <f>M25+K25</f>
        <v>7200</v>
      </c>
      <c r="O25" s="4"/>
      <c r="R25" s="8"/>
      <c r="S25" s="8"/>
      <c r="T25" s="14"/>
      <c r="U25" s="11"/>
      <c r="V25" s="8"/>
      <c r="W25" s="8"/>
      <c r="X25" s="8"/>
      <c r="Y25" s="8"/>
      <c r="Z25" s="8"/>
      <c r="AA25" s="8"/>
      <c r="AB25" s="8"/>
      <c r="AC25" s="17"/>
      <c r="AD25" s="8"/>
      <c r="AE25" s="8"/>
    </row>
    <row r="26" spans="1:31" ht="13" x14ac:dyDescent="0.3">
      <c r="B26" s="61" t="s">
        <v>47</v>
      </c>
      <c r="D26" s="16" t="s">
        <v>161</v>
      </c>
      <c r="E26" s="8"/>
      <c r="F26" s="8"/>
      <c r="G26" s="4"/>
      <c r="H26" s="60" t="s">
        <v>36</v>
      </c>
      <c r="I26" s="94">
        <v>60</v>
      </c>
      <c r="J26" s="95">
        <v>12</v>
      </c>
      <c r="K26" s="96">
        <f>J26*I26</f>
        <v>720</v>
      </c>
      <c r="L26" s="96">
        <v>20</v>
      </c>
      <c r="M26" s="96">
        <f t="shared" ref="M26" si="20">L26*I26</f>
        <v>1200</v>
      </c>
      <c r="N26" s="99">
        <f t="shared" ref="N26" si="21">M26+K26</f>
        <v>1920</v>
      </c>
      <c r="O26" s="4"/>
      <c r="R26" s="8"/>
      <c r="S26" s="8"/>
      <c r="T26" s="14"/>
      <c r="U26" s="11"/>
      <c r="V26" s="8"/>
      <c r="W26" s="8"/>
      <c r="X26" s="8"/>
      <c r="Y26" s="8"/>
      <c r="Z26" s="8"/>
      <c r="AA26" s="8"/>
      <c r="AB26" s="8"/>
      <c r="AC26" s="17"/>
      <c r="AD26" s="8"/>
      <c r="AE26" s="8"/>
    </row>
    <row r="27" spans="1:31" ht="13" x14ac:dyDescent="0.3">
      <c r="B27" s="61" t="s">
        <v>48</v>
      </c>
      <c r="D27" s="16" t="s">
        <v>72</v>
      </c>
      <c r="H27" s="63" t="s">
        <v>57</v>
      </c>
      <c r="I27" s="95">
        <v>50</v>
      </c>
      <c r="J27" s="95">
        <v>25</v>
      </c>
      <c r="K27" s="96">
        <f>J27*I27</f>
        <v>1250</v>
      </c>
      <c r="L27" s="96">
        <v>50</v>
      </c>
      <c r="M27" s="96">
        <f t="shared" ref="M27:M30" si="22">L27*I27</f>
        <v>2500</v>
      </c>
      <c r="N27" s="99">
        <f t="shared" ref="N27:N30" si="23">M27+K27</f>
        <v>3750</v>
      </c>
      <c r="O27" s="4"/>
      <c r="R27" s="8"/>
      <c r="S27" s="8"/>
      <c r="T27" s="14"/>
      <c r="U27" s="11"/>
      <c r="V27" s="8"/>
      <c r="W27" s="8"/>
      <c r="X27" s="8"/>
      <c r="Y27" s="8"/>
      <c r="Z27" s="8"/>
      <c r="AA27" s="8"/>
      <c r="AB27" s="8"/>
      <c r="AC27" s="17"/>
      <c r="AD27" s="8"/>
      <c r="AE27" s="8"/>
    </row>
    <row r="28" spans="1:31" ht="13" x14ac:dyDescent="0.3">
      <c r="B28" s="61" t="s">
        <v>49</v>
      </c>
      <c r="D28" s="16" t="s">
        <v>127</v>
      </c>
      <c r="H28" s="60" t="s">
        <v>57</v>
      </c>
      <c r="I28" s="94">
        <v>25</v>
      </c>
      <c r="J28" s="95">
        <v>12</v>
      </c>
      <c r="K28" s="96">
        <f>J28*I28</f>
        <v>300</v>
      </c>
      <c r="L28" s="96">
        <v>50</v>
      </c>
      <c r="M28" s="96">
        <f t="shared" si="22"/>
        <v>1250</v>
      </c>
      <c r="N28" s="99">
        <f t="shared" si="23"/>
        <v>1550</v>
      </c>
      <c r="O28" s="4"/>
      <c r="R28" s="8"/>
      <c r="S28" s="8"/>
      <c r="T28" s="14"/>
      <c r="U28" s="11"/>
      <c r="V28" s="8"/>
      <c r="W28" s="8"/>
      <c r="X28" s="8"/>
      <c r="Y28" s="8"/>
      <c r="Z28" s="8"/>
      <c r="AA28" s="8"/>
      <c r="AB28" s="8"/>
      <c r="AC28" s="17"/>
      <c r="AD28" s="8"/>
      <c r="AE28" s="8"/>
    </row>
    <row r="29" spans="1:31" ht="7" customHeight="1" x14ac:dyDescent="0.3">
      <c r="B29" s="61"/>
      <c r="C29" s="6"/>
      <c r="D29" s="66"/>
      <c r="E29" s="8"/>
      <c r="G29" s="8"/>
      <c r="H29" s="63"/>
      <c r="I29" s="95"/>
      <c r="J29" s="95"/>
      <c r="K29" s="96"/>
      <c r="L29" s="96"/>
      <c r="M29" s="96"/>
      <c r="N29" s="99"/>
      <c r="O29" s="4"/>
      <c r="R29" s="8"/>
      <c r="S29" s="8"/>
      <c r="T29" s="14"/>
      <c r="U29" s="11"/>
      <c r="V29" s="8"/>
      <c r="W29" s="8"/>
      <c r="X29" s="8"/>
      <c r="Y29" s="8"/>
      <c r="Z29" s="8"/>
      <c r="AA29" s="8"/>
      <c r="AB29" s="8"/>
      <c r="AC29" s="17"/>
      <c r="AD29" s="8"/>
      <c r="AE29" s="8"/>
    </row>
    <row r="30" spans="1:31" ht="13" x14ac:dyDescent="0.3">
      <c r="B30" s="61" t="s">
        <v>50</v>
      </c>
      <c r="C30" s="6"/>
      <c r="D30" s="66" t="s">
        <v>115</v>
      </c>
      <c r="E30" s="8"/>
      <c r="G30" s="8"/>
      <c r="H30" s="63" t="s">
        <v>57</v>
      </c>
      <c r="I30" s="95">
        <v>150</v>
      </c>
      <c r="J30" s="95">
        <v>25</v>
      </c>
      <c r="K30" s="96">
        <f t="shared" ref="K30" si="24">J30*I30</f>
        <v>3750</v>
      </c>
      <c r="L30" s="96">
        <v>30</v>
      </c>
      <c r="M30" s="96">
        <f t="shared" si="22"/>
        <v>4500</v>
      </c>
      <c r="N30" s="99">
        <f t="shared" si="23"/>
        <v>8250</v>
      </c>
      <c r="O30" s="4"/>
      <c r="R30" s="8"/>
      <c r="S30" s="8"/>
      <c r="T30" s="14"/>
      <c r="U30" s="11"/>
      <c r="V30" s="8"/>
      <c r="W30" s="8"/>
      <c r="X30" s="8"/>
      <c r="Y30" s="8"/>
      <c r="Z30" s="8"/>
      <c r="AA30" s="8"/>
      <c r="AB30" s="8"/>
      <c r="AC30" s="17"/>
      <c r="AD30" s="8"/>
      <c r="AE30" s="8"/>
    </row>
    <row r="31" spans="1:31" ht="13" x14ac:dyDescent="0.3">
      <c r="B31" s="61" t="s">
        <v>51</v>
      </c>
      <c r="C31" s="6"/>
      <c r="D31" s="66" t="s">
        <v>73</v>
      </c>
      <c r="E31" s="8"/>
      <c r="G31" s="8"/>
      <c r="H31" s="63" t="s">
        <v>57</v>
      </c>
      <c r="I31" s="95">
        <v>100</v>
      </c>
      <c r="J31" s="95">
        <v>15</v>
      </c>
      <c r="K31" s="96">
        <f t="shared" ref="K31" si="25">J31*I31</f>
        <v>1500</v>
      </c>
      <c r="L31" s="96">
        <v>30</v>
      </c>
      <c r="M31" s="96">
        <f t="shared" ref="M31" si="26">L31*I31</f>
        <v>3000</v>
      </c>
      <c r="N31" s="99">
        <f t="shared" ref="N31" si="27">M31+K31</f>
        <v>4500</v>
      </c>
      <c r="O31" s="4"/>
      <c r="R31" s="8"/>
      <c r="S31" s="8"/>
      <c r="T31" s="14"/>
      <c r="U31" s="11"/>
      <c r="V31" s="8"/>
      <c r="W31" s="8"/>
      <c r="X31" s="8"/>
      <c r="Y31" s="8"/>
      <c r="Z31" s="8"/>
      <c r="AA31" s="8"/>
      <c r="AB31" s="8"/>
      <c r="AC31" s="17"/>
      <c r="AD31" s="8"/>
      <c r="AE31" s="8"/>
    </row>
    <row r="32" spans="1:31" ht="13" x14ac:dyDescent="0.3">
      <c r="B32" s="61" t="s">
        <v>53</v>
      </c>
      <c r="C32" s="6"/>
      <c r="D32" s="66" t="s">
        <v>116</v>
      </c>
      <c r="E32" s="8"/>
      <c r="G32" s="4"/>
      <c r="H32" s="63" t="s">
        <v>57</v>
      </c>
      <c r="I32" s="95">
        <v>20</v>
      </c>
      <c r="J32" s="95">
        <v>14</v>
      </c>
      <c r="K32" s="96">
        <f t="shared" ref="K32:K34" si="28">J32*I32</f>
        <v>280</v>
      </c>
      <c r="L32" s="96">
        <v>30</v>
      </c>
      <c r="M32" s="96">
        <f t="shared" ref="M32:M34" si="29">L32*I32</f>
        <v>600</v>
      </c>
      <c r="N32" s="99">
        <f t="shared" ref="N32:N34" si="30">M32+K32</f>
        <v>880</v>
      </c>
      <c r="O32" s="4"/>
      <c r="R32" s="8"/>
      <c r="S32" s="8"/>
      <c r="T32" s="14"/>
      <c r="U32" s="11"/>
      <c r="V32" s="8"/>
      <c r="W32" s="8"/>
      <c r="X32" s="8"/>
      <c r="Y32" s="8"/>
      <c r="Z32" s="8"/>
      <c r="AA32" s="8"/>
      <c r="AB32" s="8"/>
      <c r="AC32" s="17"/>
      <c r="AD32" s="8"/>
      <c r="AE32" s="8"/>
    </row>
    <row r="33" spans="1:31" ht="13" x14ac:dyDescent="0.3">
      <c r="B33" s="61" t="s">
        <v>54</v>
      </c>
      <c r="C33" s="6"/>
      <c r="D33" s="66" t="s">
        <v>74</v>
      </c>
      <c r="E33" s="8"/>
      <c r="G33" s="4"/>
      <c r="H33" s="63" t="s">
        <v>57</v>
      </c>
      <c r="I33" s="95">
        <v>60</v>
      </c>
      <c r="J33" s="95">
        <v>18</v>
      </c>
      <c r="K33" s="96">
        <f t="shared" ref="K33" si="31">J33*I33</f>
        <v>1080</v>
      </c>
      <c r="L33" s="96">
        <v>30</v>
      </c>
      <c r="M33" s="96">
        <f t="shared" ref="M33" si="32">L33*I33</f>
        <v>1800</v>
      </c>
      <c r="N33" s="99">
        <f t="shared" ref="N33" si="33">M33+K33</f>
        <v>2880</v>
      </c>
      <c r="O33" s="4"/>
      <c r="R33" s="8"/>
      <c r="S33" s="8"/>
      <c r="T33" s="14"/>
      <c r="U33" s="11"/>
      <c r="V33" s="8"/>
      <c r="W33" s="8"/>
      <c r="X33" s="8"/>
      <c r="Y33" s="8"/>
      <c r="Z33" s="8"/>
      <c r="AA33" s="8"/>
      <c r="AB33" s="8"/>
      <c r="AC33" s="17"/>
      <c r="AD33" s="8"/>
      <c r="AE33" s="8"/>
    </row>
    <row r="34" spans="1:31" ht="13" x14ac:dyDescent="0.3">
      <c r="B34" s="61" t="s">
        <v>55</v>
      </c>
      <c r="C34" s="6"/>
      <c r="D34" s="66" t="s">
        <v>76</v>
      </c>
      <c r="E34" s="8"/>
      <c r="G34" s="8"/>
      <c r="H34" s="63" t="s">
        <v>57</v>
      </c>
      <c r="I34" s="95">
        <v>160</v>
      </c>
      <c r="J34" s="95">
        <v>12</v>
      </c>
      <c r="K34" s="96">
        <f t="shared" si="28"/>
        <v>1920</v>
      </c>
      <c r="L34" s="96">
        <v>30</v>
      </c>
      <c r="M34" s="96">
        <f t="shared" si="29"/>
        <v>4800</v>
      </c>
      <c r="N34" s="99">
        <f t="shared" si="30"/>
        <v>6720</v>
      </c>
      <c r="O34" s="4"/>
      <c r="R34" s="8"/>
      <c r="S34" s="8"/>
      <c r="T34" s="14"/>
      <c r="U34" s="11"/>
      <c r="V34" s="8"/>
      <c r="W34" s="8"/>
      <c r="X34" s="8"/>
      <c r="Y34" s="8"/>
      <c r="Z34" s="8"/>
      <c r="AA34" s="8"/>
      <c r="AB34" s="8"/>
      <c r="AC34" s="17"/>
      <c r="AD34" s="8"/>
      <c r="AE34" s="8"/>
    </row>
    <row r="35" spans="1:31" ht="13" x14ac:dyDescent="0.3">
      <c r="B35" s="61" t="s">
        <v>118</v>
      </c>
      <c r="C35" s="6"/>
      <c r="D35" s="66" t="s">
        <v>75</v>
      </c>
      <c r="E35" s="8"/>
      <c r="G35" s="8"/>
      <c r="H35" s="63" t="s">
        <v>57</v>
      </c>
      <c r="I35" s="95">
        <v>80</v>
      </c>
      <c r="J35" s="95">
        <v>15</v>
      </c>
      <c r="K35" s="96">
        <f t="shared" ref="K35" si="34">J35*I35</f>
        <v>1200</v>
      </c>
      <c r="L35" s="96">
        <v>30</v>
      </c>
      <c r="M35" s="96">
        <f t="shared" ref="M35" si="35">L35*I35</f>
        <v>2400</v>
      </c>
      <c r="N35" s="99">
        <f t="shared" ref="N35" si="36">M35+K35</f>
        <v>3600</v>
      </c>
      <c r="O35" s="4"/>
      <c r="R35" s="8"/>
      <c r="S35" s="8"/>
      <c r="T35" s="14"/>
      <c r="U35" s="11"/>
      <c r="V35" s="8"/>
      <c r="W35" s="8"/>
      <c r="X35" s="8"/>
      <c r="Y35" s="8"/>
      <c r="Z35" s="8"/>
      <c r="AA35" s="8"/>
      <c r="AB35" s="8"/>
      <c r="AC35" s="17"/>
      <c r="AD35" s="8"/>
      <c r="AE35" s="8"/>
    </row>
    <row r="36" spans="1:31" ht="13" x14ac:dyDescent="0.3">
      <c r="B36" s="61" t="s">
        <v>119</v>
      </c>
      <c r="C36" s="14"/>
      <c r="D36" s="67" t="s">
        <v>162</v>
      </c>
      <c r="E36" s="14"/>
      <c r="F36" s="14"/>
      <c r="G36" s="14"/>
      <c r="H36" s="63" t="s">
        <v>57</v>
      </c>
      <c r="I36" s="95">
        <v>25</v>
      </c>
      <c r="J36" s="95">
        <v>25</v>
      </c>
      <c r="K36" s="96">
        <f t="shared" ref="K36" si="37">J36*I36</f>
        <v>625</v>
      </c>
      <c r="L36" s="96">
        <v>30</v>
      </c>
      <c r="M36" s="96">
        <f t="shared" ref="M36:M38" si="38">L36*I36</f>
        <v>750</v>
      </c>
      <c r="N36" s="99">
        <f t="shared" ref="N36:N38" si="39">M36+K36</f>
        <v>1375</v>
      </c>
      <c r="O36" s="4"/>
      <c r="R36" s="8"/>
      <c r="S36" s="8"/>
      <c r="T36" s="14"/>
      <c r="U36" s="11"/>
      <c r="V36" s="8"/>
      <c r="W36" s="8"/>
      <c r="X36" s="8"/>
      <c r="Y36" s="8"/>
      <c r="Z36" s="8"/>
      <c r="AA36" s="8"/>
      <c r="AB36" s="8"/>
      <c r="AC36" s="17"/>
      <c r="AD36" s="8"/>
      <c r="AE36" s="8"/>
    </row>
    <row r="37" spans="1:31" ht="7.5" customHeight="1" x14ac:dyDescent="0.3">
      <c r="B37" s="61"/>
      <c r="C37" s="14"/>
      <c r="D37" s="67"/>
      <c r="E37" s="14"/>
      <c r="F37" s="14"/>
      <c r="G37" s="14"/>
      <c r="H37" s="63"/>
      <c r="I37" s="95"/>
      <c r="J37" s="95"/>
      <c r="K37" s="96"/>
      <c r="L37" s="96"/>
      <c r="M37" s="96"/>
      <c r="N37" s="99"/>
      <c r="O37" s="4"/>
      <c r="R37" s="8"/>
      <c r="S37" s="8"/>
      <c r="T37" s="14"/>
      <c r="U37" s="11"/>
      <c r="V37" s="8"/>
      <c r="W37" s="8"/>
      <c r="X37" s="8"/>
      <c r="Y37" s="8"/>
      <c r="Z37" s="8"/>
      <c r="AA37" s="8"/>
      <c r="AB37" s="8"/>
      <c r="AC37" s="17"/>
      <c r="AD37" s="8"/>
      <c r="AE37" s="8"/>
    </row>
    <row r="38" spans="1:31" ht="13" x14ac:dyDescent="0.3">
      <c r="B38" s="61" t="s">
        <v>120</v>
      </c>
      <c r="C38" s="14"/>
      <c r="D38" s="67" t="s">
        <v>78</v>
      </c>
      <c r="E38" s="14"/>
      <c r="F38" s="14"/>
      <c r="G38" s="14"/>
      <c r="H38" s="60" t="s">
        <v>36</v>
      </c>
      <c r="I38" s="94">
        <v>12</v>
      </c>
      <c r="J38" s="95">
        <v>35</v>
      </c>
      <c r="K38" s="96">
        <f>J38*I38</f>
        <v>420</v>
      </c>
      <c r="L38" s="96">
        <v>50</v>
      </c>
      <c r="M38" s="96">
        <f t="shared" si="38"/>
        <v>600</v>
      </c>
      <c r="N38" s="99">
        <f t="shared" si="39"/>
        <v>1020</v>
      </c>
      <c r="O38" s="4"/>
      <c r="R38" s="8"/>
      <c r="S38" s="8"/>
      <c r="T38" s="14"/>
      <c r="U38" s="11"/>
      <c r="V38" s="8"/>
      <c r="W38" s="8"/>
      <c r="X38" s="8"/>
      <c r="Y38" s="8"/>
      <c r="Z38" s="8"/>
      <c r="AA38" s="8"/>
      <c r="AB38" s="8"/>
      <c r="AC38" s="17"/>
      <c r="AD38" s="8"/>
      <c r="AE38" s="8"/>
    </row>
    <row r="39" spans="1:31" ht="13" x14ac:dyDescent="0.3">
      <c r="B39" s="61" t="s">
        <v>121</v>
      </c>
      <c r="C39" s="14"/>
      <c r="D39" s="67" t="s">
        <v>82</v>
      </c>
      <c r="E39" s="14"/>
      <c r="F39" s="14"/>
      <c r="G39" s="14"/>
      <c r="H39" s="60" t="s">
        <v>36</v>
      </c>
      <c r="I39" s="94">
        <v>20</v>
      </c>
      <c r="J39" s="95">
        <v>42</v>
      </c>
      <c r="K39" s="96">
        <f>J39*I39</f>
        <v>840</v>
      </c>
      <c r="L39" s="96">
        <v>50</v>
      </c>
      <c r="M39" s="96">
        <f t="shared" ref="M39" si="40">L39*I39</f>
        <v>1000</v>
      </c>
      <c r="N39" s="99">
        <f t="shared" ref="N39" si="41">M39+K39</f>
        <v>1840</v>
      </c>
      <c r="O39" s="4"/>
      <c r="R39" s="8"/>
      <c r="S39" s="8"/>
      <c r="T39" s="14"/>
      <c r="U39" s="11"/>
      <c r="V39" s="8"/>
      <c r="W39" s="8"/>
      <c r="X39" s="8"/>
      <c r="Y39" s="8"/>
      <c r="Z39" s="8"/>
      <c r="AA39" s="8"/>
      <c r="AB39" s="8"/>
      <c r="AC39" s="17"/>
      <c r="AD39" s="8"/>
      <c r="AE39" s="8"/>
    </row>
    <row r="40" spans="1:31" ht="13" x14ac:dyDescent="0.3">
      <c r="B40" s="61" t="s">
        <v>122</v>
      </c>
      <c r="C40" s="14"/>
      <c r="D40" s="67" t="s">
        <v>79</v>
      </c>
      <c r="E40" s="14"/>
      <c r="F40" s="14"/>
      <c r="G40" s="14"/>
      <c r="H40" s="60" t="s">
        <v>36</v>
      </c>
      <c r="I40" s="94">
        <v>4</v>
      </c>
      <c r="J40" s="95">
        <v>500</v>
      </c>
      <c r="K40" s="96">
        <f>J40*I40</f>
        <v>2000</v>
      </c>
      <c r="L40" s="96">
        <v>300</v>
      </c>
      <c r="M40" s="96">
        <f t="shared" ref="M40" si="42">L40*I40</f>
        <v>1200</v>
      </c>
      <c r="N40" s="99">
        <f t="shared" ref="N40" si="43">M40+K40</f>
        <v>3200</v>
      </c>
      <c r="O40" s="4"/>
      <c r="R40" s="8"/>
      <c r="S40" s="8"/>
      <c r="T40" s="14"/>
      <c r="U40" s="11"/>
      <c r="V40" s="8"/>
      <c r="W40" s="8"/>
      <c r="X40" s="8"/>
      <c r="Y40" s="8"/>
      <c r="Z40" s="8"/>
      <c r="AA40" s="8"/>
      <c r="AB40" s="8"/>
      <c r="AC40" s="17"/>
      <c r="AD40" s="8"/>
      <c r="AE40" s="8"/>
    </row>
    <row r="41" spans="1:31" ht="13" x14ac:dyDescent="0.3">
      <c r="B41" s="61" t="s">
        <v>123</v>
      </c>
      <c r="D41" s="16" t="s">
        <v>77</v>
      </c>
      <c r="H41" s="63" t="s">
        <v>56</v>
      </c>
      <c r="I41" s="63">
        <v>1</v>
      </c>
      <c r="J41" s="95">
        <v>3000</v>
      </c>
      <c r="K41" s="96">
        <f t="shared" ref="K41:K43" si="44">J41*I41</f>
        <v>3000</v>
      </c>
      <c r="L41" s="96">
        <v>2000</v>
      </c>
      <c r="M41" s="96">
        <f t="shared" ref="M41:M43" si="45">L41*I41</f>
        <v>2000</v>
      </c>
      <c r="N41" s="99">
        <f t="shared" ref="N41:N43" si="46">M41+K41</f>
        <v>5000</v>
      </c>
      <c r="O41" s="4"/>
      <c r="R41" s="8"/>
      <c r="S41" s="8"/>
      <c r="T41" s="14"/>
      <c r="U41" s="11"/>
      <c r="V41" s="8"/>
      <c r="W41" s="8"/>
      <c r="X41" s="8"/>
      <c r="Y41" s="8"/>
      <c r="Z41" s="8"/>
      <c r="AA41" s="8"/>
      <c r="AB41" s="8"/>
      <c r="AC41" s="17"/>
      <c r="AD41" s="8"/>
      <c r="AE41" s="8"/>
    </row>
    <row r="42" spans="1:31" ht="13" x14ac:dyDescent="0.3">
      <c r="B42" s="61" t="s">
        <v>124</v>
      </c>
      <c r="C42" s="6"/>
      <c r="D42" s="11" t="s">
        <v>34</v>
      </c>
      <c r="H42" s="63" t="s">
        <v>56</v>
      </c>
      <c r="I42" s="63">
        <v>1</v>
      </c>
      <c r="J42" s="95"/>
      <c r="K42" s="96">
        <f t="shared" ref="K42" si="47">J42*I42</f>
        <v>0</v>
      </c>
      <c r="L42" s="96">
        <v>5000</v>
      </c>
      <c r="M42" s="96">
        <f t="shared" ref="M42" si="48">L42*I42</f>
        <v>5000</v>
      </c>
      <c r="N42" s="99">
        <f t="shared" ref="N42" si="49">M42+K42</f>
        <v>5000</v>
      </c>
      <c r="O42" s="4"/>
      <c r="R42" s="8"/>
      <c r="S42" s="8"/>
      <c r="T42" s="14"/>
      <c r="U42" s="11"/>
      <c r="V42" s="8"/>
      <c r="W42" s="8"/>
      <c r="X42" s="8"/>
      <c r="Y42" s="8"/>
      <c r="Z42" s="8"/>
      <c r="AA42" s="8"/>
      <c r="AB42" s="8"/>
      <c r="AC42" s="17"/>
      <c r="AD42" s="8"/>
      <c r="AE42" s="8"/>
    </row>
    <row r="43" spans="1:31" ht="13" x14ac:dyDescent="0.3">
      <c r="B43" s="61" t="s">
        <v>125</v>
      </c>
      <c r="D43" s="16" t="s">
        <v>83</v>
      </c>
      <c r="H43" s="63" t="s">
        <v>58</v>
      </c>
      <c r="I43" s="63">
        <v>16</v>
      </c>
      <c r="J43" s="95"/>
      <c r="K43" s="96">
        <f t="shared" si="44"/>
        <v>0</v>
      </c>
      <c r="L43" s="96">
        <v>500</v>
      </c>
      <c r="M43" s="96">
        <f t="shared" si="45"/>
        <v>8000</v>
      </c>
      <c r="N43" s="99">
        <f t="shared" si="46"/>
        <v>8000</v>
      </c>
      <c r="O43" s="4"/>
      <c r="Q43" s="12"/>
      <c r="R43" s="8"/>
      <c r="S43" s="8"/>
      <c r="T43" s="14"/>
      <c r="U43" s="11"/>
      <c r="V43" s="8"/>
      <c r="W43" s="8"/>
      <c r="X43" s="8"/>
      <c r="Y43" s="8"/>
      <c r="Z43" s="8"/>
      <c r="AA43" s="8"/>
      <c r="AB43" s="8"/>
      <c r="AC43" s="17"/>
      <c r="AD43" s="8"/>
      <c r="AE43" s="8"/>
    </row>
    <row r="44" spans="1:31" ht="13" x14ac:dyDescent="0.3">
      <c r="A44" s="55"/>
      <c r="B44" s="89"/>
      <c r="C44" s="91"/>
      <c r="D44" s="91" t="s">
        <v>106</v>
      </c>
      <c r="E44" s="90"/>
      <c r="F44" s="90"/>
      <c r="G44" s="90"/>
      <c r="H44" s="90"/>
      <c r="I44" s="90"/>
      <c r="J44" s="90"/>
      <c r="K44" s="98">
        <f>SUM(K25:K43)</f>
        <v>22885</v>
      </c>
      <c r="L44" s="98"/>
      <c r="M44" s="98">
        <f>SUM(M25:M43)</f>
        <v>43800</v>
      </c>
      <c r="N44" s="101">
        <f>SUM(N25:N43)</f>
        <v>66685</v>
      </c>
      <c r="O44" s="93"/>
      <c r="R44" s="8"/>
      <c r="S44" s="8"/>
      <c r="T44" s="14"/>
      <c r="U44" s="11"/>
      <c r="V44" s="8"/>
      <c r="W44" s="8"/>
      <c r="X44" s="8"/>
      <c r="Y44" s="8"/>
      <c r="Z44" s="8"/>
      <c r="AA44" s="8"/>
      <c r="AB44" s="8"/>
      <c r="AC44" s="17"/>
      <c r="AD44" s="8"/>
      <c r="AE44" s="8"/>
    </row>
    <row r="45" spans="1:31" ht="7" customHeight="1" x14ac:dyDescent="0.25"/>
  </sheetData>
  <phoneticPr fontId="18" type="noConversion"/>
  <pageMargins left="0.78740157480314965" right="0.78740157480314965" top="0.98425196850393704" bottom="0.98425196850393704" header="0.51181102362204722" footer="0.51181102362204722"/>
  <pageSetup paperSize="9" scale="78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zoomScale="80" workbookViewId="0">
      <selection activeCell="D47" sqref="D47"/>
    </sheetView>
  </sheetViews>
  <sheetFormatPr defaultRowHeight="12.5" x14ac:dyDescent="0.25"/>
  <cols>
    <col min="1" max="1" width="2.1796875" customWidth="1"/>
    <col min="2" max="2" width="4.54296875" customWidth="1"/>
    <col min="3" max="3" width="5" customWidth="1"/>
    <col min="4" max="4" width="40.1796875" customWidth="1"/>
    <col min="5" max="5" width="14.7265625" style="21" customWidth="1"/>
    <col min="6" max="6" width="19" style="2" customWidth="1"/>
    <col min="9" max="9" width="15.26953125" bestFit="1" customWidth="1"/>
  </cols>
  <sheetData>
    <row r="1" spans="1:6" ht="3.75" customHeight="1" x14ac:dyDescent="0.25"/>
    <row r="2" spans="1:6" ht="3.75" customHeight="1" x14ac:dyDescent="0.25"/>
    <row r="3" spans="1:6" ht="5.25" customHeight="1" x14ac:dyDescent="0.25"/>
    <row r="4" spans="1:6" ht="5.25" customHeight="1" x14ac:dyDescent="0.25"/>
    <row r="5" spans="1:6" ht="5.25" customHeight="1" x14ac:dyDescent="0.25"/>
    <row r="6" spans="1:6" ht="15.75" customHeight="1" thickBot="1" x14ac:dyDescent="0.3"/>
    <row r="7" spans="1:6" ht="9.75" customHeight="1" x14ac:dyDescent="0.4">
      <c r="A7" s="33"/>
      <c r="B7" s="43"/>
      <c r="C7" s="34"/>
      <c r="D7" s="34"/>
      <c r="E7" s="35"/>
      <c r="F7" s="36"/>
    </row>
    <row r="8" spans="1:6" ht="20" x14ac:dyDescent="0.4">
      <c r="A8" s="37"/>
      <c r="B8" s="50" t="s">
        <v>128</v>
      </c>
      <c r="C8" s="8"/>
      <c r="D8" s="8"/>
      <c r="E8" s="22"/>
      <c r="F8" s="38"/>
    </row>
    <row r="9" spans="1:6" ht="20" x14ac:dyDescent="0.4">
      <c r="A9" s="37"/>
      <c r="B9" s="50" t="s">
        <v>129</v>
      </c>
      <c r="C9" s="8"/>
      <c r="D9" s="8"/>
      <c r="E9" s="22"/>
      <c r="F9" s="38"/>
    </row>
    <row r="10" spans="1:6" ht="11" customHeight="1" x14ac:dyDescent="0.4">
      <c r="A10" s="37"/>
      <c r="B10" s="50"/>
      <c r="C10" s="8"/>
      <c r="D10" s="8"/>
      <c r="E10" s="22"/>
      <c r="F10" s="38"/>
    </row>
    <row r="11" spans="1:6" ht="20" x14ac:dyDescent="0.4">
      <c r="A11" s="37"/>
      <c r="B11" s="50" t="s">
        <v>132</v>
      </c>
      <c r="C11" s="8"/>
      <c r="D11" s="8"/>
      <c r="E11" s="22"/>
      <c r="F11" s="38"/>
    </row>
    <row r="12" spans="1:6" ht="10.5" customHeight="1" x14ac:dyDescent="0.4">
      <c r="A12" s="37"/>
      <c r="B12" s="26"/>
      <c r="C12" s="8"/>
      <c r="D12" s="8"/>
      <c r="E12" s="22"/>
      <c r="F12" s="38"/>
    </row>
    <row r="13" spans="1:6" ht="15.5" x14ac:dyDescent="0.35">
      <c r="A13" s="37"/>
      <c r="B13" s="27" t="s">
        <v>35</v>
      </c>
      <c r="C13" s="8"/>
      <c r="D13" s="8"/>
      <c r="E13" s="22"/>
      <c r="F13" s="38"/>
    </row>
    <row r="14" spans="1:6" ht="9" customHeight="1" thickBot="1" x14ac:dyDescent="0.45">
      <c r="A14" s="39"/>
      <c r="B14" s="44"/>
      <c r="C14" s="40"/>
      <c r="D14" s="40"/>
      <c r="E14" s="41"/>
      <c r="F14" s="42"/>
    </row>
    <row r="15" spans="1:6" x14ac:dyDescent="0.25">
      <c r="A15" s="9"/>
      <c r="B15" s="6"/>
      <c r="C15" s="8"/>
      <c r="D15" s="8"/>
      <c r="E15" s="22"/>
      <c r="F15" s="23"/>
    </row>
    <row r="16" spans="1:6" ht="13" x14ac:dyDescent="0.3">
      <c r="A16" s="9"/>
      <c r="B16" s="6"/>
      <c r="C16" s="18"/>
      <c r="D16" s="8"/>
      <c r="E16" s="22"/>
      <c r="F16" s="23"/>
    </row>
    <row r="17" spans="1:6" ht="13" x14ac:dyDescent="0.3">
      <c r="A17" s="9"/>
      <c r="B17" s="112" t="s">
        <v>3</v>
      </c>
      <c r="C17" s="113" t="s">
        <v>126</v>
      </c>
      <c r="D17" s="87"/>
      <c r="E17" s="114"/>
      <c r="F17" s="115"/>
    </row>
    <row r="18" spans="1:6" x14ac:dyDescent="0.25">
      <c r="A18" s="9"/>
      <c r="B18" s="6"/>
      <c r="C18" s="117"/>
      <c r="D18" s="8"/>
      <c r="F18" s="30"/>
    </row>
    <row r="19" spans="1:6" x14ac:dyDescent="0.25">
      <c r="A19" s="9"/>
      <c r="B19" s="135">
        <v>44197</v>
      </c>
      <c r="C19" s="117" t="s">
        <v>89</v>
      </c>
      <c r="D19" s="8"/>
      <c r="F19" s="70">
        <f>Rozvaděče!P34</f>
        <v>120325</v>
      </c>
    </row>
    <row r="20" spans="1:6" x14ac:dyDescent="0.25">
      <c r="A20" s="9"/>
      <c r="B20" s="135">
        <v>44228</v>
      </c>
      <c r="C20" s="117" t="s">
        <v>90</v>
      </c>
      <c r="D20" s="8"/>
      <c r="F20" s="70">
        <f>'Prvky MaR'!N22</f>
        <v>45690</v>
      </c>
    </row>
    <row r="21" spans="1:6" x14ac:dyDescent="0.25">
      <c r="A21" s="9"/>
      <c r="B21" s="135">
        <v>44256</v>
      </c>
      <c r="C21" s="117" t="s">
        <v>91</v>
      </c>
      <c r="D21" s="8"/>
      <c r="E21" s="22"/>
      <c r="F21" s="70">
        <f>'Prvky MaR'!N44</f>
        <v>66685</v>
      </c>
    </row>
    <row r="22" spans="1:6" ht="13" x14ac:dyDescent="0.3">
      <c r="A22" s="9"/>
      <c r="B22" s="136"/>
      <c r="C22" s="113" t="s">
        <v>80</v>
      </c>
      <c r="D22" s="87"/>
      <c r="E22" s="116"/>
      <c r="F22" s="118">
        <f>SUM(F18:F21)</f>
        <v>232700</v>
      </c>
    </row>
    <row r="23" spans="1:6" ht="13" x14ac:dyDescent="0.3">
      <c r="A23" s="9"/>
      <c r="B23" s="6"/>
      <c r="C23" s="18"/>
      <c r="D23" s="8"/>
      <c r="F23" s="70"/>
    </row>
    <row r="24" spans="1:6" ht="13" x14ac:dyDescent="0.3">
      <c r="A24" s="9"/>
      <c r="B24" s="6"/>
      <c r="C24" s="54"/>
      <c r="D24" s="55"/>
      <c r="E24" s="22"/>
      <c r="F24" s="56"/>
    </row>
    <row r="25" spans="1:6" ht="13" x14ac:dyDescent="0.3">
      <c r="A25" s="9"/>
      <c r="B25" s="6"/>
      <c r="C25" s="54"/>
      <c r="D25" s="55"/>
      <c r="E25" s="22"/>
      <c r="F25" s="56"/>
    </row>
    <row r="26" spans="1:6" ht="13" x14ac:dyDescent="0.3">
      <c r="A26" s="9"/>
      <c r="B26" s="6"/>
      <c r="C26" s="54"/>
      <c r="D26" s="55"/>
      <c r="E26" s="22"/>
      <c r="F26" s="56"/>
    </row>
    <row r="27" spans="1:6" ht="13" x14ac:dyDescent="0.3">
      <c r="A27" s="9"/>
      <c r="B27" s="6"/>
      <c r="C27" s="54"/>
      <c r="D27" s="55"/>
      <c r="E27" s="22"/>
      <c r="F27" s="56"/>
    </row>
    <row r="28" spans="1:6" ht="13" x14ac:dyDescent="0.3">
      <c r="A28" s="9"/>
      <c r="B28" s="6"/>
      <c r="C28" s="54"/>
      <c r="D28" s="55"/>
      <c r="E28" s="22"/>
      <c r="F28" s="56"/>
    </row>
    <row r="29" spans="1:6" ht="13" x14ac:dyDescent="0.3">
      <c r="A29" s="9"/>
      <c r="B29" s="6"/>
      <c r="C29" s="54"/>
      <c r="D29" s="55"/>
      <c r="E29" s="22"/>
      <c r="F29" s="56"/>
    </row>
    <row r="30" spans="1:6" ht="13" x14ac:dyDescent="0.3">
      <c r="A30" s="9"/>
      <c r="B30" s="6"/>
      <c r="C30" s="54"/>
      <c r="D30" s="55"/>
      <c r="E30" s="22"/>
      <c r="F30" s="56"/>
    </row>
    <row r="31" spans="1:6" ht="13" x14ac:dyDescent="0.3">
      <c r="A31" s="9"/>
      <c r="B31" s="6"/>
      <c r="C31" s="54"/>
      <c r="D31" s="55"/>
      <c r="E31" s="22"/>
      <c r="F31" s="56"/>
    </row>
    <row r="32" spans="1:6" ht="13" thickBot="1" x14ac:dyDescent="0.3">
      <c r="A32" s="9"/>
      <c r="B32" s="6"/>
      <c r="C32" s="8"/>
      <c r="D32" s="8"/>
      <c r="E32" s="22"/>
      <c r="F32" s="23"/>
    </row>
    <row r="33" spans="1:9" ht="16" thickBot="1" x14ac:dyDescent="0.4">
      <c r="A33" s="45"/>
      <c r="B33" s="46"/>
      <c r="C33" s="47" t="s">
        <v>81</v>
      </c>
      <c r="D33" s="47"/>
      <c r="E33" s="48"/>
      <c r="F33" s="49">
        <f>F22</f>
        <v>232700</v>
      </c>
      <c r="I33" s="2"/>
    </row>
    <row r="34" spans="1:9" x14ac:dyDescent="0.25">
      <c r="A34" s="9"/>
      <c r="B34" s="8"/>
      <c r="C34" s="8"/>
      <c r="D34" s="8"/>
      <c r="E34" s="22"/>
      <c r="F34" s="23"/>
      <c r="I34" s="2"/>
    </row>
    <row r="35" spans="1:9" x14ac:dyDescent="0.25">
      <c r="A35" s="15"/>
      <c r="B35" s="3"/>
      <c r="C35" s="3"/>
      <c r="D35" s="3"/>
      <c r="E35" s="24"/>
      <c r="F35" s="25"/>
    </row>
  </sheetData>
  <phoneticPr fontId="18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List1</vt:lpstr>
      <vt:lpstr>Rozvaděče</vt:lpstr>
      <vt:lpstr>Prvky MaR</vt:lpstr>
      <vt:lpstr>SOUHRN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PRO MAR</cp:lastModifiedBy>
  <cp:lastPrinted>2021-05-11T10:52:46Z</cp:lastPrinted>
  <dcterms:created xsi:type="dcterms:W3CDTF">2002-08-17T20:19:12Z</dcterms:created>
  <dcterms:modified xsi:type="dcterms:W3CDTF">2021-05-11T11:43:17Z</dcterms:modified>
</cp:coreProperties>
</file>